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E\1. Programmes\Concours d'innovation\10. AAP 10 2022\2. Dossier de candidature\Dossier de candidature - Premier dépôt - i-Nov vague 10\old\"/>
    </mc:Choice>
  </mc:AlternateContent>
  <xr:revisionPtr revIDLastSave="0" documentId="13_ncr:1_{73BC9EC6-8691-48FD-8BEE-A6B0AF97ABB1}" xr6:coauthVersionLast="46" xr6:coauthVersionMax="46" xr10:uidLastSave="{00000000-0000-0000-0000-000000000000}"/>
  <bookViews>
    <workbookView xWindow="-110" yWindow="-110" windowWidth="19420" windowHeight="10420" tabRatio="735" xr2:uid="{00000000-000D-0000-FFFF-FFFF00000000}"/>
  </bookViews>
  <sheets>
    <sheet name="Budget du projet" sheetId="35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 localSheetId="0">#REF!</definedName>
    <definedName name="Accbfrannée2">#REF!</definedName>
    <definedName name="Accbfrannée3" localSheetId="0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 localSheetId="0">#REF!</definedName>
    <definedName name="Aidcoll1année2">#REF!</definedName>
    <definedName name="Aidcoll1année3" localSheetId="0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 localSheetId="0">#REF!</definedName>
    <definedName name="Debutprog">#REF!</definedName>
    <definedName name="Déclaration" localSheetId="0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 localSheetId="0">#REF!</definedName>
    <definedName name="Exotpannée2">#REF!</definedName>
    <definedName name="Exotpannée3" localSheetId="0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 localSheetId="0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 localSheetId="0">#REF!</definedName>
    <definedName name="Fraisaddannée1">#REF!</definedName>
    <definedName name="Fraisaddannée2" localSheetId="0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 localSheetId="0">#REF!</definedName>
    <definedName name="Impôtaxes01">#REF!</definedName>
    <definedName name="Impôtaxes02" localSheetId="0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 localSheetId="0">#REF!</definedName>
    <definedName name="Installannée2">#REF!</definedName>
    <definedName name="Installannée3" localSheetId="0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 localSheetId="0">#REF!</definedName>
    <definedName name="Margeachats01">#REF!</definedName>
    <definedName name="Margeachats02" localSheetId="0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 localSheetId="0">#REF!</definedName>
    <definedName name="Nationalitéactionnaire1">#REF!</definedName>
    <definedName name="Nationalitéactionnaire2" localSheetId="0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 localSheetId="0">#REF!</definedName>
    <definedName name="Nbchercheurannée2">#REF!</definedName>
    <definedName name="Nbchercheurannée3" localSheetId="0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 localSheetId="0">#REF!</definedName>
    <definedName name="Pourcentageebit0">#REF!</definedName>
    <definedName name="Pourcentageebit01" localSheetId="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 localSheetId="0">#REF!</definedName>
    <definedName name="Prêtsctéconversionannée1">#REF!</definedName>
    <definedName name="Prêtsctéconversionannée2" localSheetId="0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 localSheetId="0">#REF!</definedName>
    <definedName name="Qpsubv01">#REF!</definedName>
    <definedName name="Qpsubv02" localSheetId="0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 localSheetId="0">#REF!</definedName>
    <definedName name="Redevancecrédit01">#REF!</definedName>
    <definedName name="Redevancecrédit1" localSheetId="0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 localSheetId="0">#REF!</definedName>
    <definedName name="Resultannée2">#REF!</definedName>
    <definedName name="Resultannée3" localSheetId="0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 localSheetId="0">#REF!</definedName>
    <definedName name="Siegesocialentre">#REF!</definedName>
    <definedName name="Siren" localSheetId="0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 localSheetId="0">#REF!</definedName>
    <definedName name="Totalbesoinannée2">#REF!</definedName>
    <definedName name="Totalbesoinannée3" localSheetId="0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'Budget du projet'!$B$1:$P$43</definedName>
  </definedNames>
  <calcPr calcId="191029"/>
  <customWorkbookViews>
    <customWorkbookView name="Antoine VINCENT - Affichage personnalisé" guid="{6243C29C-A8C3-4636-AED6-34920A5E7EBD}" mergeInterval="0" personalView="1" maximized="1" windowWidth="1920" windowHeight="815" tabRatio="9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0" i="35" l="1"/>
  <c r="AD10" i="35"/>
  <c r="AF10" i="35"/>
  <c r="AH10" i="35"/>
  <c r="AL11" i="35"/>
  <c r="Y13" i="35"/>
  <c r="AK13" i="35"/>
  <c r="H14" i="35"/>
  <c r="J14" i="35"/>
  <c r="L14" i="35"/>
  <c r="N14" i="35"/>
  <c r="P14" i="35"/>
  <c r="R14" i="35"/>
  <c r="T14" i="35"/>
  <c r="V14" i="35"/>
  <c r="Y14" i="35"/>
  <c r="Z14" i="35"/>
  <c r="AD14" i="35"/>
  <c r="AF14" i="35"/>
  <c r="AH14" i="35"/>
  <c r="AG14" i="35" s="1"/>
  <c r="AK14" i="35"/>
  <c r="AL14" i="35"/>
  <c r="AM14" i="35"/>
  <c r="H15" i="35"/>
  <c r="J15" i="35"/>
  <c r="L15" i="35"/>
  <c r="N15" i="35"/>
  <c r="P15" i="35"/>
  <c r="R15" i="35"/>
  <c r="T15" i="35"/>
  <c r="V15" i="35"/>
  <c r="W15" i="35"/>
  <c r="AN15" i="35" s="1"/>
  <c r="Y15" i="35"/>
  <c r="Z15" i="35"/>
  <c r="AD15" i="35"/>
  <c r="AC15" i="35" s="1"/>
  <c r="AF15" i="35"/>
  <c r="AE15" i="35" s="1"/>
  <c r="AH15" i="35"/>
  <c r="AG15" i="35" s="1"/>
  <c r="AK15" i="35"/>
  <c r="AL15" i="35"/>
  <c r="AM15" i="35"/>
  <c r="H16" i="35"/>
  <c r="J16" i="35"/>
  <c r="L16" i="35"/>
  <c r="N16" i="35"/>
  <c r="P16" i="35"/>
  <c r="R16" i="35"/>
  <c r="T16" i="35"/>
  <c r="V16" i="35"/>
  <c r="W16" i="35"/>
  <c r="AN16" i="35" s="1"/>
  <c r="Y16" i="35"/>
  <c r="Z16" i="35"/>
  <c r="AD16" i="35"/>
  <c r="AC16" i="35" s="1"/>
  <c r="AF16" i="35"/>
  <c r="AE16" i="35" s="1"/>
  <c r="AH16" i="35"/>
  <c r="AG16" i="35" s="1"/>
  <c r="AK16" i="35"/>
  <c r="AL16" i="35"/>
  <c r="AM16" i="35"/>
  <c r="H17" i="35"/>
  <c r="J17" i="35"/>
  <c r="L17" i="35"/>
  <c r="N17" i="35"/>
  <c r="P17" i="35"/>
  <c r="R17" i="35"/>
  <c r="T17" i="35"/>
  <c r="V17" i="35"/>
  <c r="W17" i="35"/>
  <c r="AN17" i="35" s="1"/>
  <c r="Y17" i="35"/>
  <c r="Z17" i="35"/>
  <c r="AD17" i="35"/>
  <c r="AC17" i="35" s="1"/>
  <c r="AF17" i="35"/>
  <c r="AE17" i="35" s="1"/>
  <c r="AH17" i="35"/>
  <c r="AG17" i="35" s="1"/>
  <c r="AK17" i="35"/>
  <c r="AL17" i="35"/>
  <c r="AM17" i="35"/>
  <c r="H18" i="35"/>
  <c r="J18" i="35"/>
  <c r="L18" i="35"/>
  <c r="N18" i="35"/>
  <c r="P18" i="35"/>
  <c r="R18" i="35"/>
  <c r="T18" i="35"/>
  <c r="V18" i="35"/>
  <c r="W18" i="35"/>
  <c r="AN18" i="35" s="1"/>
  <c r="Y18" i="35"/>
  <c r="Z18" i="35"/>
  <c r="AD18" i="35"/>
  <c r="AC18" i="35" s="1"/>
  <c r="AF18" i="35"/>
  <c r="AE18" i="35" s="1"/>
  <c r="AH18" i="35"/>
  <c r="AG18" i="35" s="1"/>
  <c r="AK18" i="35"/>
  <c r="AL18" i="35"/>
  <c r="AM18" i="35"/>
  <c r="H19" i="35"/>
  <c r="W19" i="35" s="1"/>
  <c r="AN19" i="35" s="1"/>
  <c r="J19" i="35"/>
  <c r="L19" i="35"/>
  <c r="N19" i="35"/>
  <c r="P19" i="35"/>
  <c r="R19" i="35"/>
  <c r="T19" i="35"/>
  <c r="V19" i="35"/>
  <c r="Y19" i="35"/>
  <c r="Z19" i="35"/>
  <c r="AD19" i="35"/>
  <c r="AF19" i="35"/>
  <c r="AE19" i="35" s="1"/>
  <c r="AH19" i="35"/>
  <c r="AG19" i="35" s="1"/>
  <c r="AK19" i="35"/>
  <c r="AL19" i="35"/>
  <c r="AM19" i="35"/>
  <c r="H20" i="35"/>
  <c r="J20" i="35"/>
  <c r="L20" i="35"/>
  <c r="N20" i="35"/>
  <c r="W20" i="35" s="1"/>
  <c r="AN20" i="35" s="1"/>
  <c r="P20" i="35"/>
  <c r="R20" i="35"/>
  <c r="T20" i="35"/>
  <c r="V20" i="35"/>
  <c r="Y20" i="35"/>
  <c r="Z20" i="35"/>
  <c r="AD20" i="35"/>
  <c r="AC20" i="35" s="1"/>
  <c r="AF20" i="35"/>
  <c r="AE20" i="35" s="1"/>
  <c r="AH20" i="35"/>
  <c r="AG20" i="35" s="1"/>
  <c r="AK20" i="35"/>
  <c r="AL20" i="35"/>
  <c r="AM20" i="35"/>
  <c r="H21" i="35"/>
  <c r="J21" i="35"/>
  <c r="L21" i="35"/>
  <c r="N21" i="35"/>
  <c r="P21" i="35"/>
  <c r="R21" i="35"/>
  <c r="T21" i="35"/>
  <c r="V21" i="35"/>
  <c r="W21" i="35"/>
  <c r="AN21" i="35" s="1"/>
  <c r="Y21" i="35"/>
  <c r="Z21" i="35"/>
  <c r="AD21" i="35"/>
  <c r="AC21" i="35" s="1"/>
  <c r="AF21" i="35"/>
  <c r="AE21" i="35" s="1"/>
  <c r="AH21" i="35"/>
  <c r="AG21" i="35" s="1"/>
  <c r="AK21" i="35"/>
  <c r="AL21" i="35"/>
  <c r="AM21" i="35"/>
  <c r="H22" i="35"/>
  <c r="J22" i="35"/>
  <c r="L22" i="35"/>
  <c r="N22" i="35"/>
  <c r="P22" i="35"/>
  <c r="R22" i="35"/>
  <c r="T22" i="35"/>
  <c r="V22" i="35"/>
  <c r="W22" i="35"/>
  <c r="AN22" i="35" s="1"/>
  <c r="Y22" i="35"/>
  <c r="Z22" i="35"/>
  <c r="AD22" i="35"/>
  <c r="AC22" i="35" s="1"/>
  <c r="AF22" i="35"/>
  <c r="AE22" i="35" s="1"/>
  <c r="AH22" i="35"/>
  <c r="AG22" i="35" s="1"/>
  <c r="AK22" i="35"/>
  <c r="AL22" i="35"/>
  <c r="AM22" i="35"/>
  <c r="H23" i="35"/>
  <c r="J23" i="35"/>
  <c r="L23" i="35"/>
  <c r="N23" i="35"/>
  <c r="P23" i="35"/>
  <c r="R23" i="35"/>
  <c r="T23" i="35"/>
  <c r="V23" i="35"/>
  <c r="W23" i="35"/>
  <c r="AN23" i="35" s="1"/>
  <c r="Y23" i="35"/>
  <c r="Z23" i="35"/>
  <c r="AD23" i="35"/>
  <c r="AC23" i="35" s="1"/>
  <c r="AF23" i="35"/>
  <c r="AE23" i="35" s="1"/>
  <c r="AH23" i="35"/>
  <c r="AG23" i="35" s="1"/>
  <c r="AK23" i="35"/>
  <c r="AL23" i="35"/>
  <c r="AM23" i="35"/>
  <c r="H24" i="35"/>
  <c r="J24" i="35"/>
  <c r="J25" i="35" s="1"/>
  <c r="L24" i="35"/>
  <c r="L25" i="35" s="1"/>
  <c r="N24" i="35"/>
  <c r="N25" i="35" s="1"/>
  <c r="P24" i="35"/>
  <c r="P25" i="35" s="1"/>
  <c r="P27" i="35" s="1"/>
  <c r="P33" i="35" s="1"/>
  <c r="P37" i="35" s="1"/>
  <c r="P38" i="35" s="1"/>
  <c r="R24" i="35"/>
  <c r="T24" i="35"/>
  <c r="V24" i="35"/>
  <c r="AD25" i="35"/>
  <c r="AF25" i="35"/>
  <c r="AH25" i="35"/>
  <c r="W26" i="35"/>
  <c r="AN26" i="35" s="1"/>
  <c r="AD26" i="35"/>
  <c r="AF26" i="35"/>
  <c r="AH26" i="35"/>
  <c r="W28" i="35"/>
  <c r="Y28" i="35"/>
  <c r="AD28" i="35"/>
  <c r="AF28" i="35"/>
  <c r="AH28" i="35"/>
  <c r="AK28" i="35"/>
  <c r="AN28" i="35"/>
  <c r="W29" i="35"/>
  <c r="AN29" i="35" s="1"/>
  <c r="Y29" i="35"/>
  <c r="AD29" i="35"/>
  <c r="AF29" i="35"/>
  <c r="AH29" i="35"/>
  <c r="AK29" i="35"/>
  <c r="W30" i="35"/>
  <c r="Y30" i="35"/>
  <c r="AD30" i="35"/>
  <c r="AF30" i="35"/>
  <c r="AH30" i="35"/>
  <c r="AK30" i="35"/>
  <c r="AN30" i="35"/>
  <c r="W31" i="35"/>
  <c r="AN31" i="35" s="1"/>
  <c r="Y31" i="35"/>
  <c r="AD31" i="35"/>
  <c r="AF31" i="35"/>
  <c r="AH31" i="35"/>
  <c r="AK31" i="35"/>
  <c r="W32" i="35"/>
  <c r="AN32" i="35" s="1"/>
  <c r="Y32" i="35"/>
  <c r="AD32" i="35"/>
  <c r="AF32" i="35"/>
  <c r="AH32" i="35"/>
  <c r="AK32" i="35"/>
  <c r="W34" i="35"/>
  <c r="AN34" i="35" s="1"/>
  <c r="AD34" i="35"/>
  <c r="AF34" i="35"/>
  <c r="AH34" i="35"/>
  <c r="W35" i="35"/>
  <c r="AN35" i="35" s="1"/>
  <c r="AD35" i="35"/>
  <c r="AF35" i="35"/>
  <c r="AH35" i="35"/>
  <c r="W36" i="35"/>
  <c r="AN36" i="35" s="1"/>
  <c r="AD36" i="35"/>
  <c r="AF36" i="35"/>
  <c r="AH36" i="35"/>
  <c r="H45" i="35"/>
  <c r="AB17" i="35" s="1"/>
  <c r="AA17" i="35" s="1"/>
  <c r="J45" i="35"/>
  <c r="L45" i="35"/>
  <c r="N45" i="35"/>
  <c r="AB36" i="35" s="1"/>
  <c r="P45" i="35"/>
  <c r="R45" i="35"/>
  <c r="T45" i="35"/>
  <c r="V45" i="35"/>
  <c r="H46" i="35"/>
  <c r="J46" i="35"/>
  <c r="L46" i="35"/>
  <c r="N46" i="35"/>
  <c r="P46" i="35"/>
  <c r="R46" i="35"/>
  <c r="T46" i="35"/>
  <c r="V46" i="35"/>
  <c r="H47" i="35"/>
  <c r="J47" i="35"/>
  <c r="L47" i="35"/>
  <c r="N47" i="35"/>
  <c r="P47" i="35"/>
  <c r="R47" i="35"/>
  <c r="T47" i="35"/>
  <c r="V47" i="35"/>
  <c r="H48" i="35"/>
  <c r="J48" i="35"/>
  <c r="L48" i="35"/>
  <c r="N48" i="35"/>
  <c r="P48" i="35"/>
  <c r="R48" i="35"/>
  <c r="T48" i="35"/>
  <c r="V48" i="35"/>
  <c r="F52" i="35"/>
  <c r="G52" i="35"/>
  <c r="H52" i="35"/>
  <c r="I52" i="35"/>
  <c r="J52" i="35"/>
  <c r="F53" i="35"/>
  <c r="G53" i="35"/>
  <c r="I53" i="35" s="1"/>
  <c r="H53" i="35"/>
  <c r="F54" i="35"/>
  <c r="G54" i="35"/>
  <c r="H54" i="35"/>
  <c r="J54" i="35" s="1"/>
  <c r="I54" i="35"/>
  <c r="F55" i="35"/>
  <c r="G55" i="35"/>
  <c r="H55" i="35"/>
  <c r="I55" i="35"/>
  <c r="J55" i="35"/>
  <c r="F56" i="35"/>
  <c r="G56" i="35"/>
  <c r="I56" i="35" s="1"/>
  <c r="H56" i="35"/>
  <c r="F57" i="35"/>
  <c r="G57" i="35"/>
  <c r="H57" i="35"/>
  <c r="I57" i="35"/>
  <c r="J57" i="35"/>
  <c r="F58" i="35"/>
  <c r="G58" i="35"/>
  <c r="H58" i="35"/>
  <c r="I58" i="35"/>
  <c r="J58" i="35"/>
  <c r="F59" i="35"/>
  <c r="G59" i="35"/>
  <c r="I59" i="35" s="1"/>
  <c r="H59" i="35"/>
  <c r="AF24" i="35" l="1"/>
  <c r="AF27" i="35" s="1"/>
  <c r="AF33" i="35" s="1"/>
  <c r="AF37" i="35" s="1"/>
  <c r="AI36" i="35"/>
  <c r="AG39" i="35"/>
  <c r="AB35" i="35"/>
  <c r="AI35" i="35" s="1"/>
  <c r="AH24" i="35"/>
  <c r="AH27" i="35" s="1"/>
  <c r="AH33" i="35" s="1"/>
  <c r="AH37" i="35" s="1"/>
  <c r="AH38" i="35" s="1"/>
  <c r="AB26" i="35"/>
  <c r="AI26" i="35" s="1"/>
  <c r="AB20" i="35"/>
  <c r="AA20" i="35" s="1"/>
  <c r="AB15" i="35"/>
  <c r="AA15" i="35" s="1"/>
  <c r="AB23" i="35"/>
  <c r="AA23" i="35" s="1"/>
  <c r="AB18" i="35"/>
  <c r="AA18" i="35" s="1"/>
  <c r="AB32" i="35"/>
  <c r="AI32" i="35" s="1"/>
  <c r="AB31" i="35"/>
  <c r="AI31" i="35" s="1"/>
  <c r="AB30" i="35"/>
  <c r="AI30" i="35" s="1"/>
  <c r="AB21" i="35"/>
  <c r="AA21" i="35" s="1"/>
  <c r="AB16" i="35"/>
  <c r="AA16" i="35" s="1"/>
  <c r="AB29" i="35"/>
  <c r="AI29" i="35" s="1"/>
  <c r="AC19" i="35"/>
  <c r="AI17" i="35"/>
  <c r="AC14" i="35"/>
  <c r="AC39" i="35" s="1"/>
  <c r="AB28" i="35"/>
  <c r="AI28" i="35" s="1"/>
  <c r="AB34" i="35"/>
  <c r="AI34" i="35" s="1"/>
  <c r="AB19" i="35"/>
  <c r="AA19" i="35" s="1"/>
  <c r="AB14" i="35"/>
  <c r="AI14" i="35" s="1"/>
  <c r="AB22" i="35"/>
  <c r="AA22" i="35" s="1"/>
  <c r="AD24" i="35"/>
  <c r="AD27" i="35" s="1"/>
  <c r="AD33" i="35" s="1"/>
  <c r="AD37" i="35" s="1"/>
  <c r="AD38" i="35" s="1"/>
  <c r="L27" i="35"/>
  <c r="L33" i="35" s="1"/>
  <c r="L37" i="35" s="1"/>
  <c r="L38" i="35" s="1"/>
  <c r="W24" i="35"/>
  <c r="AN24" i="35" s="1"/>
  <c r="T25" i="35"/>
  <c r="T27" i="35" s="1"/>
  <c r="N27" i="35"/>
  <c r="N33" i="35" s="1"/>
  <c r="N37" i="35" s="1"/>
  <c r="W14" i="35"/>
  <c r="J27" i="35"/>
  <c r="J33" i="35" s="1"/>
  <c r="J37" i="35" s="1"/>
  <c r="V25" i="35"/>
  <c r="AE14" i="35"/>
  <c r="AE39" i="35" s="1"/>
  <c r="J53" i="35"/>
  <c r="R25" i="35"/>
  <c r="H25" i="35"/>
  <c r="AB25" i="35" s="1"/>
  <c r="AI25" i="35" s="1"/>
  <c r="J56" i="35"/>
  <c r="J59" i="35"/>
  <c r="AI15" i="35" l="1"/>
  <c r="AI19" i="35"/>
  <c r="AF38" i="35"/>
  <c r="AI20" i="35"/>
  <c r="H27" i="35"/>
  <c r="H33" i="35" s="1"/>
  <c r="AA14" i="35"/>
  <c r="AA39" i="35" s="1"/>
  <c r="AB24" i="35"/>
  <c r="AI22" i="35"/>
  <c r="AI16" i="35"/>
  <c r="AI18" i="35"/>
  <c r="AI23" i="35"/>
  <c r="AI21" i="35"/>
  <c r="W25" i="35"/>
  <c r="AN25" i="35" s="1"/>
  <c r="T33" i="35"/>
  <c r="T37" i="35" s="1"/>
  <c r="AN14" i="35"/>
  <c r="R27" i="35"/>
  <c r="J38" i="35"/>
  <c r="V27" i="35"/>
  <c r="V33" i="35" s="1"/>
  <c r="V37" i="35" s="1"/>
  <c r="N38" i="35"/>
  <c r="AB27" i="35" l="1"/>
  <c r="AI24" i="35"/>
  <c r="T38" i="35"/>
  <c r="R33" i="35"/>
  <c r="R37" i="35" s="1"/>
  <c r="V38" i="35"/>
  <c r="W27" i="35"/>
  <c r="H37" i="35"/>
  <c r="W33" i="35" l="1"/>
  <c r="AN33" i="35" s="1"/>
  <c r="W37" i="35"/>
  <c r="AN37" i="35" s="1"/>
  <c r="AI27" i="35"/>
  <c r="AB33" i="35"/>
  <c r="H38" i="35"/>
  <c r="R38" i="35"/>
  <c r="AN27" i="35"/>
  <c r="V40" i="35" l="1"/>
  <c r="W38" i="35"/>
  <c r="AN38" i="35" s="1"/>
  <c r="AI33" i="35"/>
  <c r="AB37" i="35"/>
  <c r="AI37" i="35" s="1"/>
  <c r="W40" i="35" l="1"/>
  <c r="AB38" i="35"/>
  <c r="AI38" i="35" l="1"/>
  <c r="AI44" i="35" s="1"/>
  <c r="AH44" i="35"/>
</calcChain>
</file>

<file path=xl/sharedStrings.xml><?xml version="1.0" encoding="utf-8"?>
<sst xmlns="http://schemas.openxmlformats.org/spreadsheetml/2006/main" count="125" uniqueCount="60">
  <si>
    <t>Nom du projet</t>
  </si>
  <si>
    <t>MONTANTS EN EUROS HORS TAXES</t>
  </si>
  <si>
    <t xml:space="preserve">Période du   </t>
  </si>
  <si>
    <t>Nature des dépenses</t>
  </si>
  <si>
    <t xml:space="preserve">au   </t>
  </si>
  <si>
    <t>Nb H.</t>
  </si>
  <si>
    <t>Montant</t>
  </si>
  <si>
    <t xml:space="preserve"> S/T FRAIS DE PERSONNEL</t>
  </si>
  <si>
    <t>Frais généraux forfaitaires 
(20% des frais de personnel)</t>
  </si>
  <si>
    <t xml:space="preserve"> S/T FRAIS GEN. + ACHATS</t>
  </si>
  <si>
    <t>S/T INVEST.+ AMORT.+ AUTRES</t>
  </si>
  <si>
    <t xml:space="preserve"> TOTAL GENERAL</t>
  </si>
  <si>
    <t xml:space="preserve"> S/T PREST. ET S/TRAITANCE</t>
  </si>
  <si>
    <t xml:space="preserve">Raison sociale </t>
  </si>
  <si>
    <t>(1) : Taux horaire direct = (Salaires bruts annuels (d'après DAS) + charges sociales) / 1 720 heures</t>
  </si>
  <si>
    <t>! Isoler les principaux postes et regrouper le reste en le commentant le cas échéant</t>
  </si>
  <si>
    <t>Ces informations sont constituées en un fichier informatisé destiné à l'usage interne de Bpifrance. Il fait l'objet d'une déclaration auprès de la Cnil, conformément à la législation en vigueur.</t>
  </si>
  <si>
    <t>Durée (mois)</t>
  </si>
  <si>
    <t>Mois de début</t>
  </si>
  <si>
    <t>Date de fin</t>
  </si>
  <si>
    <t>Date de début</t>
  </si>
  <si>
    <t>Lot</t>
  </si>
  <si>
    <t>EC4</t>
  </si>
  <si>
    <t>EC3</t>
  </si>
  <si>
    <t>EC2</t>
  </si>
  <si>
    <t>EC 1</t>
  </si>
  <si>
    <t>! Isoler les postes principaux et regrouper le reste</t>
  </si>
  <si>
    <t>(2) : une ligne par catégorie de personnel - indiquer la foncition et le cas échéant s'il s'agit d'un recrutement</t>
  </si>
  <si>
    <t>(2) : une ligne par catégorie de personnel - indiquer la fonction et le cas échéant s'il s'agit d'un recrutement</t>
  </si>
  <si>
    <t>ETP</t>
  </si>
  <si>
    <t xml:space="preserve">Autres frais spécifiques
(sur justificatifs) </t>
  </si>
  <si>
    <t xml:space="preserve">Amortissements des investis. récupérables
(sur durée du programme) </t>
  </si>
  <si>
    <t>Investissements non récupérables 
(affectés au programme)</t>
  </si>
  <si>
    <t>Achats consommés ou incorporés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</si>
  <si>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</si>
  <si>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>Prix de l'heure</t>
  </si>
  <si>
    <t xml:space="preserve">Nb H.        </t>
  </si>
  <si>
    <t xml:space="preserve">Nb H.       </t>
  </si>
  <si>
    <t xml:space="preserve">Nb H.      </t>
  </si>
  <si>
    <t xml:space="preserve">Nb H.     </t>
  </si>
  <si>
    <t xml:space="preserve">Nb H.    </t>
  </si>
  <si>
    <t xml:space="preserve">Nb H.   </t>
  </si>
  <si>
    <t xml:space="preserve">Nb H.  </t>
  </si>
  <si>
    <t>Synthèse du devis pour contrat</t>
  </si>
  <si>
    <t>Total</t>
  </si>
  <si>
    <t>Etape clé 4</t>
  </si>
  <si>
    <t>Etape clé 3</t>
  </si>
  <si>
    <t>Etape clé 2</t>
  </si>
  <si>
    <t>Etape clé 1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</si>
  <si>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</si>
  <si>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LOT 8</t>
  </si>
  <si>
    <t>LOT 7</t>
  </si>
  <si>
    <t>LOT 6</t>
  </si>
  <si>
    <t>LOT 5</t>
  </si>
  <si>
    <t>LOT 4</t>
  </si>
  <si>
    <t>LOT 3</t>
  </si>
  <si>
    <t>LOT 2</t>
  </si>
  <si>
    <t>LOT 1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</si>
  <si>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</si>
  <si>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Budget du projet de recherche, développement et 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</si>
</sst>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\ _F_-;\-* #,##0\ _F_-;_-* &quot;-&quot;??\ _F_-;_-@_-"/>
    <numFmt numFmtId="167" formatCode="_-* #,##0.00\ _F_-;\-* #,##0.00\ _F_-;_-* &quot;-&quot;??\ _F_-;_-@_-"/>
    <numFmt numFmtId="168" formatCode="0.0"/>
    <numFmt numFmtId="169" formatCode="0.0%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sz val="8"/>
      <color indexed="18"/>
      <name val="Times New Roman"/>
      <family val="1"/>
    </font>
    <font>
      <sz val="8"/>
      <color indexed="18"/>
      <name val="Book Antiqua"/>
      <family val="1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10"/>
      <name val="Arial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0"/>
      <color rgb="FF7A6E67"/>
      <name val="Arial Unicode MS"/>
      <family val="2"/>
    </font>
    <font>
      <sz val="9"/>
      <color rgb="FF7A6E67"/>
      <name val="Arial Unicode MS"/>
      <family val="2"/>
    </font>
    <font>
      <sz val="8"/>
      <color rgb="FF786E64"/>
      <name val="Arial Unicode MS"/>
      <family val="2"/>
    </font>
    <font>
      <sz val="8"/>
      <color rgb="FF7A6E67"/>
      <name val="Arial Unicode MS"/>
      <family val="2"/>
    </font>
    <font>
      <sz val="7"/>
      <color rgb="FF7A6E67"/>
      <name val="Arial"/>
      <family val="2"/>
    </font>
    <font>
      <sz val="9"/>
      <color rgb="FF7A6E64"/>
      <name val="Arial Unicode MS"/>
      <family val="2"/>
    </font>
    <font>
      <sz val="9"/>
      <color rgb="FF786E64"/>
      <name val="Arial Unicode MS"/>
      <family val="2"/>
    </font>
    <font>
      <b/>
      <sz val="9"/>
      <color rgb="FF5F5F5F"/>
      <name val="Arial"/>
      <family val="2"/>
    </font>
    <font>
      <sz val="8"/>
      <color rgb="FFFF0000"/>
      <name val="Arial"/>
      <family val="2"/>
    </font>
    <font>
      <sz val="7"/>
      <color rgb="FF5F5F5F"/>
      <name val="Arial"/>
      <family val="2"/>
    </font>
    <font>
      <b/>
      <sz val="16"/>
      <color rgb="FF5F5F5F"/>
      <name val="Arial Narrow"/>
      <family val="2"/>
    </font>
    <font>
      <b/>
      <sz val="12"/>
      <color rgb="FF7A6E67"/>
      <name val="Arial Unicode MS"/>
      <family val="2"/>
    </font>
    <font>
      <b/>
      <sz val="16"/>
      <color rgb="FF786E64"/>
      <name val="Arial Unicode MS"/>
      <family val="2"/>
    </font>
    <font>
      <sz val="10"/>
      <color rgb="FF786E64"/>
      <name val="Arial"/>
      <family val="2"/>
    </font>
    <font>
      <sz val="11"/>
      <color rgb="FF786E64"/>
      <name val="Arial"/>
      <family val="2"/>
    </font>
    <font>
      <b/>
      <sz val="9"/>
      <color rgb="FF786E64"/>
      <name val="Arial"/>
      <family val="2"/>
    </font>
    <font>
      <sz val="10"/>
      <color rgb="FF7A6F67"/>
      <name val="Arial"/>
      <family val="2"/>
    </font>
    <font>
      <sz val="8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8"/>
      <color rgb="FFFF9900"/>
      <name val="Arial"/>
      <family val="2"/>
    </font>
    <font>
      <b/>
      <sz val="12"/>
      <color rgb="FFFBC603"/>
      <name val="Arial"/>
      <family val="2"/>
    </font>
    <font>
      <b/>
      <sz val="9"/>
      <color indexed="23"/>
      <name val="Arial"/>
      <family val="2"/>
    </font>
    <font>
      <b/>
      <sz val="9"/>
      <color rgb="FFFBC603"/>
      <name val="Cambria"/>
      <family val="1"/>
    </font>
    <font>
      <sz val="9"/>
      <color rgb="FF5F5F5F"/>
      <name val="Arial"/>
      <family val="2"/>
    </font>
    <font>
      <sz val="9"/>
      <color rgb="FF5F5F5F"/>
      <name val="Cambria"/>
      <family val="1"/>
    </font>
    <font>
      <sz val="8"/>
      <color rgb="FF5F5F5F"/>
      <name val="Book Antiqua"/>
      <family val="1"/>
    </font>
    <font>
      <b/>
      <sz val="9"/>
      <color rgb="FFFBC603"/>
      <name val="Arial Narrow"/>
      <family val="2"/>
    </font>
    <font>
      <b/>
      <sz val="8"/>
      <color rgb="FF5F5F5F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 Narrow"/>
      <family val="2"/>
    </font>
    <font>
      <sz val="8"/>
      <color rgb="FF5F5F5F"/>
      <name val="Arial Narrow"/>
      <family val="2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b/>
      <sz val="8"/>
      <color rgb="FFFF0000"/>
      <name val="Arial Narrow"/>
      <family val="2"/>
    </font>
    <font>
      <sz val="8"/>
      <color theme="1" tint="0.499984740745262"/>
      <name val="Book Antiqua"/>
      <family val="1"/>
    </font>
    <font>
      <sz val="8"/>
      <color indexed="23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D1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7A6E67"/>
      </left>
      <right style="thin">
        <color indexed="64"/>
      </right>
      <top/>
      <bottom style="medium">
        <color rgb="FF7A6E67"/>
      </bottom>
      <diagonal/>
    </border>
    <border>
      <left style="medium">
        <color rgb="FF7A6E67"/>
      </left>
      <right style="medium">
        <color rgb="FF7A6E67"/>
      </right>
      <top style="medium">
        <color rgb="FF7A6E67"/>
      </top>
      <bottom style="medium">
        <color rgb="FF7A6E67"/>
      </bottom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0" fontId="13" fillId="2" borderId="0"/>
    <xf numFmtId="0" fontId="2" fillId="0" borderId="0">
      <alignment vertical="center" wrapText="1"/>
    </xf>
    <xf numFmtId="0" fontId="14" fillId="3" borderId="1">
      <alignment horizontal="left" vertical="center" wrapText="1"/>
    </xf>
    <xf numFmtId="0" fontId="13" fillId="2" borderId="0" applyFill="0" applyBorder="0" applyProtection="0">
      <alignment wrapText="1"/>
    </xf>
    <xf numFmtId="0" fontId="15" fillId="0" borderId="0">
      <alignment horizontal="justify" vertical="center" wrapText="1"/>
    </xf>
    <xf numFmtId="0" fontId="14" fillId="0" borderId="0">
      <alignment vertical="center" wrapText="1"/>
    </xf>
    <xf numFmtId="0" fontId="16" fillId="4" borderId="0">
      <alignment vertical="center" wrapText="1"/>
    </xf>
    <xf numFmtId="0" fontId="13" fillId="0" borderId="1">
      <alignment vertical="center" wrapText="1"/>
    </xf>
    <xf numFmtId="0" fontId="16" fillId="4" borderId="0">
      <alignment vertical="center" wrapText="1"/>
    </xf>
    <xf numFmtId="0" fontId="17" fillId="3" borderId="0" applyFill="0">
      <alignment horizontal="left" vertical="center" wrapText="1"/>
    </xf>
    <xf numFmtId="0" fontId="14" fillId="0" borderId="0" applyAlignment="0">
      <alignment horizontal="justify" vertical="top" wrapText="1"/>
    </xf>
    <xf numFmtId="0" fontId="13" fillId="0" borderId="39" applyBorder="0">
      <alignment horizontal="center" vertical="center"/>
    </xf>
    <xf numFmtId="0" fontId="13" fillId="5" borderId="1">
      <alignment horizontal="center" vertical="center" textRotation="90"/>
    </xf>
    <xf numFmtId="0" fontId="18" fillId="0" borderId="0" applyAlignment="0">
      <alignment horizontal="justify" vertical="top" wrapText="1"/>
    </xf>
    <xf numFmtId="0" fontId="19" fillId="0" borderId="0">
      <alignment horizontal="justify" vertical="center" wrapText="1"/>
    </xf>
    <xf numFmtId="0" fontId="14" fillId="0" borderId="40">
      <alignment horizontal="center" vertical="center" wrapText="1"/>
    </xf>
    <xf numFmtId="0" fontId="19" fillId="0" borderId="2" applyFont="0" applyBorder="0">
      <alignment horizontal="justify" vertical="center" wrapText="1"/>
    </xf>
    <xf numFmtId="0" fontId="14" fillId="0" borderId="1">
      <alignment vertical="center" wrapText="1"/>
    </xf>
    <xf numFmtId="0" fontId="24" fillId="3" borderId="0">
      <alignment vertical="center"/>
      <protection locked="0"/>
    </xf>
    <xf numFmtId="0" fontId="25" fillId="2" borderId="0">
      <alignment vertical="center"/>
    </xf>
    <xf numFmtId="164" fontId="12" fillId="0" borderId="0" applyFont="0" applyFill="0" applyBorder="0" applyAlignment="0" applyProtection="0"/>
    <xf numFmtId="0" fontId="27" fillId="0" borderId="0" applyFont="0" applyFill="0">
      <alignment horizontal="justify"/>
    </xf>
    <xf numFmtId="167" fontId="1" fillId="0" borderId="0" applyFont="0" applyFill="0" applyBorder="0" applyAlignment="0" applyProtection="0"/>
    <xf numFmtId="0" fontId="29" fillId="0" borderId="0"/>
    <xf numFmtId="0" fontId="1" fillId="0" borderId="0"/>
    <xf numFmtId="167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231">
    <xf numFmtId="0" fontId="0" fillId="0" borderId="0" xfId="0"/>
    <xf numFmtId="0" fontId="12" fillId="0" borderId="0" xfId="30"/>
    <xf numFmtId="0" fontId="12" fillId="3" borderId="0" xfId="30" applyFill="1"/>
    <xf numFmtId="168" fontId="12" fillId="0" borderId="0" xfId="30" applyNumberFormat="1"/>
    <xf numFmtId="1" fontId="12" fillId="0" borderId="0" xfId="30" applyNumberFormat="1"/>
    <xf numFmtId="14" fontId="12" fillId="0" borderId="0" xfId="30" applyNumberFormat="1"/>
    <xf numFmtId="0" fontId="12" fillId="0" borderId="9" xfId="30" applyBorder="1" applyAlignment="1">
      <alignment horizontal="center" vertical="center"/>
    </xf>
    <xf numFmtId="0" fontId="12" fillId="0" borderId="7" xfId="30" applyBorder="1" applyAlignment="1">
      <alignment horizontal="center" vertical="center"/>
    </xf>
    <xf numFmtId="0" fontId="12" fillId="0" borderId="25" xfId="30" applyBorder="1" applyAlignment="1">
      <alignment horizontal="center" vertical="center"/>
    </xf>
    <xf numFmtId="169" fontId="30" fillId="2" borderId="25" xfId="31" applyNumberFormat="1" applyFont="1" applyFill="1" applyBorder="1"/>
    <xf numFmtId="169" fontId="30" fillId="2" borderId="6" xfId="30" applyNumberFormat="1" applyFont="1" applyFill="1" applyBorder="1"/>
    <xf numFmtId="169" fontId="30" fillId="2" borderId="6" xfId="31" applyNumberFormat="1" applyFont="1" applyFill="1" applyBorder="1"/>
    <xf numFmtId="0" fontId="30" fillId="2" borderId="7" xfId="30" applyFont="1" applyFill="1" applyBorder="1"/>
    <xf numFmtId="169" fontId="30" fillId="2" borderId="24" xfId="31" applyNumberFormat="1" applyFont="1" applyFill="1" applyBorder="1"/>
    <xf numFmtId="169" fontId="30" fillId="2" borderId="0" xfId="30" applyNumberFormat="1" applyFont="1" applyFill="1"/>
    <xf numFmtId="169" fontId="30" fillId="2" borderId="0" xfId="31" applyNumberFormat="1" applyFont="1" applyFill="1" applyBorder="1"/>
    <xf numFmtId="0" fontId="30" fillId="2" borderId="5" xfId="30" applyFont="1" applyFill="1" applyBorder="1"/>
    <xf numFmtId="169" fontId="30" fillId="2" borderId="2" xfId="31" applyNumberFormat="1" applyFont="1" applyFill="1" applyBorder="1"/>
    <xf numFmtId="169" fontId="30" fillId="2" borderId="23" xfId="30" applyNumberFormat="1" applyFont="1" applyFill="1" applyBorder="1"/>
    <xf numFmtId="169" fontId="30" fillId="2" borderId="23" xfId="31" applyNumberFormat="1" applyFont="1" applyFill="1" applyBorder="1"/>
    <xf numFmtId="0" fontId="30" fillId="2" borderId="22" xfId="30" applyFont="1" applyFill="1" applyBorder="1"/>
    <xf numFmtId="0" fontId="22" fillId="2" borderId="0" xfId="30" applyFont="1" applyFill="1" applyAlignment="1">
      <alignment wrapText="1"/>
    </xf>
    <xf numFmtId="166" fontId="31" fillId="2" borderId="0" xfId="30" applyNumberFormat="1" applyFont="1" applyFill="1" applyAlignment="1">
      <alignment horizontal="left" wrapText="1"/>
    </xf>
    <xf numFmtId="0" fontId="31" fillId="2" borderId="0" xfId="30" applyFont="1" applyFill="1"/>
    <xf numFmtId="0" fontId="22" fillId="2" borderId="0" xfId="30" applyFont="1" applyFill="1" applyAlignment="1">
      <alignment horizontal="left" wrapText="1"/>
    </xf>
    <xf numFmtId="0" fontId="4" fillId="2" borderId="0" xfId="30" applyFont="1" applyFill="1"/>
    <xf numFmtId="0" fontId="32" fillId="6" borderId="24" xfId="30" applyFont="1" applyFill="1" applyBorder="1"/>
    <xf numFmtId="0" fontId="32" fillId="6" borderId="0" xfId="30" applyFont="1" applyFill="1"/>
    <xf numFmtId="0" fontId="32" fillId="6" borderId="0" xfId="30" applyFont="1" applyFill="1" applyAlignment="1">
      <alignment vertical="top" wrapText="1"/>
    </xf>
    <xf numFmtId="0" fontId="21" fillId="6" borderId="5" xfId="30" applyFont="1" applyFill="1" applyBorder="1" applyAlignment="1">
      <alignment vertical="top"/>
    </xf>
    <xf numFmtId="0" fontId="32" fillId="6" borderId="25" xfId="30" applyFont="1" applyFill="1" applyBorder="1"/>
    <xf numFmtId="0" fontId="32" fillId="6" borderId="6" xfId="30" applyFont="1" applyFill="1" applyBorder="1"/>
    <xf numFmtId="0" fontId="32" fillId="6" borderId="6" xfId="30" applyFont="1" applyFill="1" applyBorder="1" applyAlignment="1">
      <alignment vertical="top" wrapText="1"/>
    </xf>
    <xf numFmtId="0" fontId="21" fillId="6" borderId="6" xfId="30" applyFont="1" applyFill="1" applyBorder="1" applyAlignment="1">
      <alignment vertical="top"/>
    </xf>
    <xf numFmtId="0" fontId="21" fillId="6" borderId="7" xfId="30" applyFont="1" applyFill="1" applyBorder="1" applyAlignment="1">
      <alignment vertical="top"/>
    </xf>
    <xf numFmtId="0" fontId="21" fillId="6" borderId="0" xfId="30" applyFont="1" applyFill="1" applyAlignment="1">
      <alignment vertical="top"/>
    </xf>
    <xf numFmtId="0" fontId="33" fillId="6" borderId="26" xfId="30" applyFont="1" applyFill="1" applyBorder="1"/>
    <xf numFmtId="0" fontId="33" fillId="6" borderId="0" xfId="30" applyFont="1" applyFill="1"/>
    <xf numFmtId="0" fontId="33" fillId="6" borderId="0" xfId="30" applyFont="1" applyFill="1" applyAlignment="1">
      <alignment vertical="top" wrapText="1"/>
    </xf>
    <xf numFmtId="0" fontId="21" fillId="6" borderId="22" xfId="30" applyFont="1" applyFill="1" applyBorder="1" applyAlignment="1">
      <alignment vertical="top"/>
    </xf>
    <xf numFmtId="166" fontId="31" fillId="0" borderId="0" xfId="30" applyNumberFormat="1" applyFont="1"/>
    <xf numFmtId="166" fontId="31" fillId="2" borderId="0" xfId="30" applyNumberFormat="1" applyFont="1" applyFill="1"/>
    <xf numFmtId="0" fontId="5" fillId="2" borderId="0" xfId="30" applyFont="1" applyFill="1"/>
    <xf numFmtId="0" fontId="33" fillId="6" borderId="2" xfId="30" applyFont="1" applyFill="1" applyBorder="1"/>
    <xf numFmtId="0" fontId="33" fillId="6" borderId="23" xfId="30" applyFont="1" applyFill="1" applyBorder="1"/>
    <xf numFmtId="0" fontId="33" fillId="6" borderId="23" xfId="30" applyFont="1" applyFill="1" applyBorder="1" applyAlignment="1">
      <alignment vertical="top" wrapText="1"/>
    </xf>
    <xf numFmtId="0" fontId="21" fillId="6" borderId="23" xfId="30" applyFont="1" applyFill="1" applyBorder="1" applyAlignment="1">
      <alignment vertical="top"/>
    </xf>
    <xf numFmtId="168" fontId="9" fillId="2" borderId="45" xfId="24" applyNumberFormat="1" applyFont="1" applyFill="1" applyBorder="1" applyAlignment="1">
      <alignment vertical="center"/>
    </xf>
    <xf numFmtId="168" fontId="12" fillId="0" borderId="19" xfId="30" applyNumberFormat="1" applyBorder="1" applyAlignment="1">
      <alignment horizontal="center"/>
    </xf>
    <xf numFmtId="168" fontId="9" fillId="2" borderId="20" xfId="24" applyNumberFormat="1" applyFont="1" applyFill="1" applyBorder="1" applyAlignment="1">
      <alignment vertical="center"/>
    </xf>
    <xf numFmtId="0" fontId="12" fillId="0" borderId="21" xfId="30" applyBorder="1" applyAlignment="1">
      <alignment horizontal="center"/>
    </xf>
    <xf numFmtId="0" fontId="34" fillId="2" borderId="34" xfId="30" applyFont="1" applyFill="1" applyBorder="1" applyAlignment="1">
      <alignment vertical="center" wrapText="1"/>
    </xf>
    <xf numFmtId="0" fontId="6" fillId="2" borderId="0" xfId="30" applyFont="1" applyFill="1"/>
    <xf numFmtId="0" fontId="6" fillId="2" borderId="0" xfId="30" applyFont="1" applyFill="1" applyAlignment="1">
      <alignment vertical="top" wrapText="1"/>
    </xf>
    <xf numFmtId="166" fontId="9" fillId="2" borderId="20" xfId="24" applyNumberFormat="1" applyFont="1" applyFill="1" applyBorder="1" applyAlignment="1">
      <alignment vertical="center"/>
    </xf>
    <xf numFmtId="166" fontId="9" fillId="11" borderId="19" xfId="24" applyNumberFormat="1" applyFont="1" applyFill="1" applyBorder="1" applyAlignment="1">
      <alignment horizontal="center" vertical="center"/>
    </xf>
    <xf numFmtId="166" fontId="35" fillId="11" borderId="19" xfId="24" applyNumberFormat="1" applyFont="1" applyFill="1" applyBorder="1" applyAlignment="1">
      <alignment horizontal="center" vertical="center" wrapText="1"/>
    </xf>
    <xf numFmtId="166" fontId="5" fillId="2" borderId="0" xfId="30" applyNumberFormat="1" applyFont="1" applyFill="1"/>
    <xf numFmtId="166" fontId="9" fillId="2" borderId="45" xfId="24" applyNumberFormat="1" applyFont="1" applyFill="1" applyBorder="1" applyAlignment="1">
      <alignment vertical="center"/>
    </xf>
    <xf numFmtId="166" fontId="9" fillId="11" borderId="21" xfId="24" applyNumberFormat="1" applyFont="1" applyFill="1" applyBorder="1" applyAlignment="1">
      <alignment horizontal="center" vertical="center"/>
    </xf>
    <xf numFmtId="166" fontId="9" fillId="2" borderId="47" xfId="24" applyNumberFormat="1" applyFont="1" applyFill="1" applyBorder="1" applyAlignment="1">
      <alignment vertical="center"/>
    </xf>
    <xf numFmtId="166" fontId="9" fillId="11" borderId="16" xfId="24" applyNumberFormat="1" applyFont="1" applyFill="1" applyBorder="1" applyAlignment="1">
      <alignment horizontal="center" vertical="center"/>
    </xf>
    <xf numFmtId="166" fontId="35" fillId="11" borderId="16" xfId="24" applyNumberFormat="1" applyFont="1" applyFill="1" applyBorder="1" applyAlignment="1">
      <alignment horizontal="center" vertical="center" wrapText="1"/>
    </xf>
    <xf numFmtId="0" fontId="36" fillId="2" borderId="33" xfId="30" applyFont="1" applyFill="1" applyBorder="1" applyAlignment="1">
      <alignment vertical="center" wrapText="1"/>
    </xf>
    <xf numFmtId="166" fontId="9" fillId="2" borderId="12" xfId="24" applyNumberFormat="1" applyFont="1" applyFill="1" applyBorder="1" applyAlignment="1">
      <alignment vertical="center"/>
    </xf>
    <xf numFmtId="166" fontId="9" fillId="11" borderId="10" xfId="24" applyNumberFormat="1" applyFont="1" applyFill="1" applyBorder="1" applyAlignment="1">
      <alignment horizontal="center" vertical="center"/>
    </xf>
    <xf numFmtId="166" fontId="37" fillId="2" borderId="47" xfId="24" applyNumberFormat="1" applyFont="1" applyFill="1" applyBorder="1" applyAlignment="1">
      <alignment vertical="center"/>
    </xf>
    <xf numFmtId="166" fontId="37" fillId="11" borderId="8" xfId="24" applyNumberFormat="1" applyFont="1" applyFill="1" applyBorder="1" applyAlignment="1">
      <alignment horizontal="center" vertical="center"/>
    </xf>
    <xf numFmtId="166" fontId="37" fillId="11" borderId="8" xfId="24" applyNumberFormat="1" applyFont="1" applyFill="1" applyBorder="1" applyAlignment="1">
      <alignment horizontal="center" vertical="center" wrapText="1"/>
    </xf>
    <xf numFmtId="0" fontId="38" fillId="2" borderId="32" xfId="30" applyFont="1" applyFill="1" applyBorder="1" applyAlignment="1">
      <alignment vertical="center" wrapText="1"/>
    </xf>
    <xf numFmtId="0" fontId="39" fillId="2" borderId="0" xfId="30" applyFont="1" applyFill="1"/>
    <xf numFmtId="166" fontId="37" fillId="2" borderId="9" xfId="24" applyNumberFormat="1" applyFont="1" applyFill="1" applyBorder="1" applyAlignment="1">
      <alignment vertical="center"/>
    </xf>
    <xf numFmtId="166" fontId="37" fillId="11" borderId="15" xfId="24" applyNumberFormat="1" applyFont="1" applyFill="1" applyBorder="1" applyAlignment="1">
      <alignment horizontal="center" vertical="center"/>
    </xf>
    <xf numFmtId="166" fontId="37" fillId="9" borderId="1" xfId="24" applyNumberFormat="1" applyFont="1" applyFill="1" applyBorder="1" applyAlignment="1" applyProtection="1">
      <alignment vertical="center" wrapText="1"/>
      <protection locked="0"/>
    </xf>
    <xf numFmtId="166" fontId="37" fillId="11" borderId="6" xfId="24" applyNumberFormat="1" applyFont="1" applyFill="1" applyBorder="1" applyAlignment="1">
      <alignment horizontal="center" vertical="center"/>
    </xf>
    <xf numFmtId="166" fontId="37" fillId="11" borderId="6" xfId="24" applyNumberFormat="1" applyFont="1" applyFill="1" applyBorder="1" applyAlignment="1">
      <alignment horizontal="center" vertical="center" wrapText="1"/>
    </xf>
    <xf numFmtId="166" fontId="37" fillId="11" borderId="7" xfId="24" applyNumberFormat="1" applyFont="1" applyFill="1" applyBorder="1" applyAlignment="1">
      <alignment horizontal="center" vertical="center"/>
    </xf>
    <xf numFmtId="166" fontId="37" fillId="9" borderId="9" xfId="24" applyNumberFormat="1" applyFont="1" applyFill="1" applyBorder="1" applyAlignment="1" applyProtection="1">
      <alignment vertical="center" wrapText="1"/>
      <protection locked="0"/>
    </xf>
    <xf numFmtId="166" fontId="37" fillId="2" borderId="43" xfId="24" applyNumberFormat="1" applyFont="1" applyFill="1" applyBorder="1" applyAlignment="1">
      <alignment vertical="center"/>
    </xf>
    <xf numFmtId="166" fontId="37" fillId="11" borderId="17" xfId="24" applyNumberFormat="1" applyFont="1" applyFill="1" applyBorder="1" applyAlignment="1">
      <alignment horizontal="center" vertical="center"/>
    </xf>
    <xf numFmtId="166" fontId="37" fillId="11" borderId="17" xfId="24" applyNumberFormat="1" applyFont="1" applyFill="1" applyBorder="1" applyAlignment="1">
      <alignment horizontal="center" vertical="center" wrapText="1"/>
    </xf>
    <xf numFmtId="0" fontId="38" fillId="2" borderId="31" xfId="30" applyFont="1" applyFill="1" applyBorder="1" applyAlignment="1">
      <alignment vertical="center" wrapText="1"/>
    </xf>
    <xf numFmtId="166" fontId="37" fillId="11" borderId="18" xfId="24" applyNumberFormat="1" applyFont="1" applyFill="1" applyBorder="1" applyAlignment="1">
      <alignment horizontal="center" vertical="center"/>
    </xf>
    <xf numFmtId="166" fontId="37" fillId="9" borderId="50" xfId="24" applyNumberFormat="1" applyFont="1" applyFill="1" applyBorder="1" applyAlignment="1" applyProtection="1">
      <alignment vertical="center" wrapText="1"/>
      <protection locked="0"/>
    </xf>
    <xf numFmtId="166" fontId="9" fillId="2" borderId="51" xfId="24" applyNumberFormat="1" applyFont="1" applyFill="1" applyBorder="1" applyAlignment="1">
      <alignment vertical="center"/>
    </xf>
    <xf numFmtId="166" fontId="35" fillId="11" borderId="16" xfId="24" applyNumberFormat="1" applyFont="1" applyFill="1" applyBorder="1" applyAlignment="1">
      <alignment horizontal="center" vertical="center"/>
    </xf>
    <xf numFmtId="0" fontId="40" fillId="2" borderId="38" xfId="30" applyFont="1" applyFill="1" applyBorder="1" applyAlignment="1">
      <alignment vertical="center" wrapText="1"/>
    </xf>
    <xf numFmtId="166" fontId="35" fillId="11" borderId="10" xfId="24" applyNumberFormat="1" applyFont="1" applyFill="1" applyBorder="1" applyAlignment="1">
      <alignment horizontal="center" vertical="center"/>
    </xf>
    <xf numFmtId="166" fontId="37" fillId="2" borderId="46" xfId="24" applyNumberFormat="1" applyFont="1" applyFill="1" applyBorder="1" applyAlignment="1">
      <alignment vertical="center"/>
    </xf>
    <xf numFmtId="0" fontId="37" fillId="2" borderId="32" xfId="30" applyFont="1" applyFill="1" applyBorder="1" applyAlignment="1">
      <alignment vertical="center" wrapText="1"/>
    </xf>
    <xf numFmtId="166" fontId="37" fillId="2" borderId="15" xfId="24" applyNumberFormat="1" applyFont="1" applyFill="1" applyBorder="1" applyAlignment="1">
      <alignment vertical="center"/>
    </xf>
    <xf numFmtId="166" fontId="37" fillId="9" borderId="1" xfId="24" applyNumberFormat="1" applyFont="1" applyFill="1" applyBorder="1" applyAlignment="1" applyProtection="1">
      <alignment vertical="center"/>
      <protection locked="0"/>
    </xf>
    <xf numFmtId="166" fontId="37" fillId="11" borderId="23" xfId="24" applyNumberFormat="1" applyFont="1" applyFill="1" applyBorder="1" applyAlignment="1">
      <alignment horizontal="center" vertical="center"/>
    </xf>
    <xf numFmtId="166" fontId="37" fillId="11" borderId="23" xfId="24" applyNumberFormat="1" applyFont="1" applyFill="1" applyBorder="1" applyAlignment="1">
      <alignment horizontal="center" vertical="center" wrapText="1"/>
    </xf>
    <xf numFmtId="0" fontId="37" fillId="2" borderId="52" xfId="30" applyFont="1" applyFill="1" applyBorder="1" applyAlignment="1">
      <alignment vertical="center" wrapText="1"/>
    </xf>
    <xf numFmtId="166" fontId="37" fillId="2" borderId="22" xfId="24" applyNumberFormat="1" applyFont="1" applyFill="1" applyBorder="1" applyAlignment="1">
      <alignment vertical="center"/>
    </xf>
    <xf numFmtId="166" fontId="37" fillId="11" borderId="22" xfId="24" applyNumberFormat="1" applyFont="1" applyFill="1" applyBorder="1" applyAlignment="1">
      <alignment horizontal="center" vertical="center"/>
    </xf>
    <xf numFmtId="166" fontId="20" fillId="11" borderId="23" xfId="24" applyNumberFormat="1" applyFont="1" applyFill="1" applyBorder="1" applyAlignment="1">
      <alignment horizontal="center" vertical="center" wrapText="1"/>
    </xf>
    <xf numFmtId="166" fontId="37" fillId="9" borderId="4" xfId="24" applyNumberFormat="1" applyFont="1" applyFill="1" applyBorder="1" applyAlignment="1" applyProtection="1">
      <alignment vertical="center"/>
      <protection locked="0"/>
    </xf>
    <xf numFmtId="166" fontId="37" fillId="11" borderId="5" xfId="24" applyNumberFormat="1" applyFont="1" applyFill="1" applyBorder="1" applyAlignment="1">
      <alignment horizontal="center" vertical="center"/>
    </xf>
    <xf numFmtId="166" fontId="37" fillId="11" borderId="0" xfId="24" applyNumberFormat="1" applyFont="1" applyFill="1" applyBorder="1" applyAlignment="1">
      <alignment horizontal="center" vertical="center"/>
    </xf>
    <xf numFmtId="166" fontId="20" fillId="11" borderId="0" xfId="24" applyNumberFormat="1" applyFont="1" applyFill="1" applyBorder="1" applyAlignment="1">
      <alignment horizontal="center" vertical="center" wrapText="1"/>
    </xf>
    <xf numFmtId="166" fontId="37" fillId="11" borderId="13" xfId="24" applyNumberFormat="1" applyFont="1" applyFill="1" applyBorder="1" applyAlignment="1">
      <alignment horizontal="center" vertical="center"/>
    </xf>
    <xf numFmtId="166" fontId="20" fillId="11" borderId="13" xfId="24" applyNumberFormat="1" applyFont="1" applyFill="1" applyBorder="1" applyAlignment="1">
      <alignment horizontal="center" vertical="center" wrapText="1"/>
    </xf>
    <xf numFmtId="0" fontId="37" fillId="2" borderId="36" xfId="30" applyFont="1" applyFill="1" applyBorder="1" applyAlignment="1">
      <alignment vertical="center" wrapText="1"/>
    </xf>
    <xf numFmtId="166" fontId="37" fillId="2" borderId="53" xfId="24" applyNumberFormat="1" applyFont="1" applyFill="1" applyBorder="1" applyAlignment="1">
      <alignment vertical="center"/>
    </xf>
    <xf numFmtId="166" fontId="37" fillId="11" borderId="14" xfId="24" applyNumberFormat="1" applyFont="1" applyFill="1" applyBorder="1" applyAlignment="1">
      <alignment horizontal="center" vertical="center"/>
    </xf>
    <xf numFmtId="166" fontId="37" fillId="2" borderId="51" xfId="24" applyNumberFormat="1" applyFont="1" applyFill="1" applyBorder="1" applyAlignment="1">
      <alignment vertical="center"/>
    </xf>
    <xf numFmtId="166" fontId="37" fillId="9" borderId="9" xfId="24" applyNumberFormat="1" applyFont="1" applyFill="1" applyBorder="1" applyAlignment="1" applyProtection="1">
      <alignment vertical="center"/>
      <protection locked="0"/>
    </xf>
    <xf numFmtId="166" fontId="20" fillId="11" borderId="6" xfId="24" applyNumberFormat="1" applyFont="1" applyFill="1" applyBorder="1" applyAlignment="1">
      <alignment horizontal="center" vertical="center" wrapText="1"/>
    </xf>
    <xf numFmtId="0" fontId="40" fillId="2" borderId="33" xfId="30" applyFont="1" applyFill="1" applyBorder="1" applyAlignment="1">
      <alignment vertical="center" wrapText="1"/>
    </xf>
    <xf numFmtId="166" fontId="9" fillId="2" borderId="28" xfId="24" applyNumberFormat="1" applyFont="1" applyFill="1" applyBorder="1" applyAlignment="1">
      <alignment vertical="center"/>
    </xf>
    <xf numFmtId="166" fontId="9" fillId="2" borderId="55" xfId="24" applyNumberFormat="1" applyFont="1" applyFill="1" applyBorder="1" applyAlignment="1">
      <alignment vertical="center"/>
    </xf>
    <xf numFmtId="166" fontId="35" fillId="11" borderId="55" xfId="24" applyNumberFormat="1" applyFont="1" applyFill="1" applyBorder="1" applyAlignment="1">
      <alignment horizontal="center" vertical="center"/>
    </xf>
    <xf numFmtId="166" fontId="35" fillId="11" borderId="30" xfId="24" applyNumberFormat="1" applyFont="1" applyFill="1" applyBorder="1" applyAlignment="1">
      <alignment horizontal="center" vertical="center"/>
    </xf>
    <xf numFmtId="166" fontId="35" fillId="11" borderId="30" xfId="24" applyNumberFormat="1" applyFont="1" applyFill="1" applyBorder="1" applyAlignment="1">
      <alignment horizontal="center" vertical="center" wrapText="1"/>
    </xf>
    <xf numFmtId="0" fontId="12" fillId="0" borderId="0" xfId="30" applyAlignment="1">
      <alignment vertical="top"/>
    </xf>
    <xf numFmtId="166" fontId="37" fillId="9" borderId="42" xfId="24" applyNumberFormat="1" applyFont="1" applyFill="1" applyBorder="1" applyAlignment="1" applyProtection="1">
      <alignment vertical="center"/>
      <protection locked="0"/>
    </xf>
    <xf numFmtId="0" fontId="37" fillId="2" borderId="31" xfId="30" applyFont="1" applyFill="1" applyBorder="1" applyAlignment="1">
      <alignment vertical="center" wrapText="1"/>
    </xf>
    <xf numFmtId="166" fontId="37" fillId="2" borderId="3" xfId="24" applyNumberFormat="1" applyFont="1" applyFill="1" applyBorder="1" applyAlignment="1">
      <alignment vertical="center"/>
    </xf>
    <xf numFmtId="166" fontId="10" fillId="11" borderId="11" xfId="24" applyNumberFormat="1" applyFont="1" applyFill="1" applyBorder="1" applyAlignment="1">
      <alignment vertical="center"/>
    </xf>
    <xf numFmtId="166" fontId="9" fillId="11" borderId="10" xfId="24" applyNumberFormat="1" applyFont="1" applyFill="1" applyBorder="1" applyAlignment="1">
      <alignment horizontal="right" vertical="center" wrapText="1"/>
    </xf>
    <xf numFmtId="166" fontId="9" fillId="11" borderId="12" xfId="24" applyNumberFormat="1" applyFont="1" applyFill="1" applyBorder="1" applyAlignment="1">
      <alignment vertical="center"/>
    </xf>
    <xf numFmtId="166" fontId="37" fillId="2" borderId="56" xfId="24" applyNumberFormat="1" applyFont="1" applyFill="1" applyBorder="1" applyAlignment="1">
      <alignment vertical="center"/>
    </xf>
    <xf numFmtId="166" fontId="37" fillId="2" borderId="1" xfId="24" applyNumberFormat="1" applyFont="1" applyFill="1" applyBorder="1" applyAlignment="1">
      <alignment horizontal="right" vertical="center"/>
    </xf>
    <xf numFmtId="167" fontId="37" fillId="2" borderId="15" xfId="24" applyNumberFormat="1" applyFont="1" applyFill="1" applyBorder="1" applyAlignment="1">
      <alignment horizontal="right" vertical="center"/>
    </xf>
    <xf numFmtId="166" fontId="37" fillId="2" borderId="15" xfId="24" applyNumberFormat="1" applyFont="1" applyFill="1" applyBorder="1" applyAlignment="1">
      <alignment horizontal="right" vertical="center"/>
    </xf>
    <xf numFmtId="166" fontId="37" fillId="9" borderId="15" xfId="24" applyNumberFormat="1" applyFont="1" applyFill="1" applyBorder="1" applyAlignment="1" applyProtection="1">
      <alignment horizontal="right" vertical="center"/>
      <protection locked="0"/>
    </xf>
    <xf numFmtId="167" fontId="37" fillId="9" borderId="1" xfId="24" applyNumberFormat="1" applyFont="1" applyFill="1" applyBorder="1" applyAlignment="1" applyProtection="1">
      <alignment horizontal="right" vertical="center"/>
      <protection locked="0"/>
    </xf>
    <xf numFmtId="166" fontId="37" fillId="2" borderId="22" xfId="24" applyNumberFormat="1" applyFont="1" applyFill="1" applyBorder="1" applyAlignment="1">
      <alignment horizontal="right" vertical="center"/>
    </xf>
    <xf numFmtId="167" fontId="37" fillId="9" borderId="22" xfId="24" applyNumberFormat="1" applyFont="1" applyFill="1" applyBorder="1" applyAlignment="1" applyProtection="1">
      <alignment horizontal="right" vertical="center"/>
      <protection locked="0"/>
    </xf>
    <xf numFmtId="167" fontId="37" fillId="2" borderId="22" xfId="24" applyNumberFormat="1" applyFont="1" applyFill="1" applyBorder="1" applyAlignment="1">
      <alignment horizontal="right" vertical="center"/>
    </xf>
    <xf numFmtId="166" fontId="37" fillId="9" borderId="22" xfId="24" applyNumberFormat="1" applyFont="1" applyFill="1" applyBorder="1" applyAlignment="1" applyProtection="1">
      <alignment horizontal="right" vertical="center"/>
      <protection locked="0"/>
    </xf>
    <xf numFmtId="167" fontId="37" fillId="2" borderId="1" xfId="24" applyNumberFormat="1" applyFont="1" applyFill="1" applyBorder="1" applyAlignment="1">
      <alignment horizontal="right" vertical="center"/>
    </xf>
    <xf numFmtId="0" fontId="37" fillId="2" borderId="32" xfId="30" applyFont="1" applyFill="1" applyBorder="1" applyAlignment="1">
      <alignment horizontal="left" vertical="center" wrapText="1"/>
    </xf>
    <xf numFmtId="166" fontId="37" fillId="2" borderId="5" xfId="24" applyNumberFormat="1" applyFont="1" applyFill="1" applyBorder="1" applyAlignment="1">
      <alignment horizontal="right" vertical="center"/>
    </xf>
    <xf numFmtId="167" fontId="37" fillId="2" borderId="5" xfId="24" applyNumberFormat="1" applyFont="1" applyFill="1" applyBorder="1" applyAlignment="1">
      <alignment horizontal="right" vertical="center"/>
    </xf>
    <xf numFmtId="0" fontId="20" fillId="2" borderId="54" xfId="30" applyFont="1" applyFill="1" applyBorder="1" applyAlignment="1">
      <alignment horizontal="left" vertical="center" wrapText="1"/>
    </xf>
    <xf numFmtId="166" fontId="37" fillId="2" borderId="14" xfId="24" applyNumberFormat="1" applyFont="1" applyFill="1" applyBorder="1" applyAlignment="1">
      <alignment vertical="center"/>
    </xf>
    <xf numFmtId="166" fontId="37" fillId="2" borderId="14" xfId="24" applyNumberFormat="1" applyFont="1" applyFill="1" applyBorder="1" applyAlignment="1">
      <alignment horizontal="right" vertical="center"/>
    </xf>
    <xf numFmtId="167" fontId="37" fillId="2" borderId="14" xfId="24" applyNumberFormat="1" applyFont="1" applyFill="1" applyBorder="1" applyAlignment="1">
      <alignment horizontal="right" vertical="center"/>
    </xf>
    <xf numFmtId="0" fontId="20" fillId="2" borderId="31" xfId="30" applyFont="1" applyFill="1" applyBorder="1" applyAlignment="1">
      <alignment horizontal="left" vertical="center" wrapText="1"/>
    </xf>
    <xf numFmtId="166" fontId="9" fillId="2" borderId="49" xfId="24" applyNumberFormat="1" applyFont="1" applyFill="1" applyBorder="1" applyAlignment="1">
      <alignment vertical="center"/>
    </xf>
    <xf numFmtId="166" fontId="37" fillId="0" borderId="14" xfId="24" applyNumberFormat="1" applyFont="1" applyFill="1" applyBorder="1" applyAlignment="1">
      <alignment vertical="center"/>
    </xf>
    <xf numFmtId="166" fontId="37" fillId="0" borderId="14" xfId="24" applyNumberFormat="1" applyFont="1" applyFill="1" applyBorder="1" applyAlignment="1">
      <alignment horizontal="right" vertical="center"/>
    </xf>
    <xf numFmtId="167" fontId="37" fillId="0" borderId="14" xfId="24" applyNumberFormat="1" applyFont="1" applyFill="1" applyBorder="1" applyAlignment="1">
      <alignment horizontal="right" vertical="center"/>
    </xf>
    <xf numFmtId="0" fontId="7" fillId="0" borderId="0" xfId="30" applyFont="1" applyAlignment="1">
      <alignment vertical="center" wrapText="1"/>
    </xf>
    <xf numFmtId="0" fontId="7" fillId="8" borderId="57" xfId="30" applyFont="1" applyFill="1" applyBorder="1" applyAlignment="1">
      <alignment horizontal="center" vertical="center" wrapText="1"/>
    </xf>
    <xf numFmtId="0" fontId="41" fillId="2" borderId="20" xfId="30" applyFont="1" applyFill="1" applyBorder="1" applyAlignment="1">
      <alignment horizontal="center" vertical="center"/>
    </xf>
    <xf numFmtId="0" fontId="41" fillId="2" borderId="20" xfId="30" applyFont="1" applyFill="1" applyBorder="1" applyAlignment="1">
      <alignment horizontal="center" vertical="center" wrapText="1"/>
    </xf>
    <xf numFmtId="0" fontId="20" fillId="2" borderId="44" xfId="30" applyFont="1" applyFill="1" applyBorder="1" applyAlignment="1">
      <alignment horizontal="center" vertical="center" wrapText="1"/>
    </xf>
    <xf numFmtId="0" fontId="42" fillId="2" borderId="0" xfId="30" applyFont="1" applyFill="1"/>
    <xf numFmtId="0" fontId="41" fillId="2" borderId="22" xfId="30" applyFont="1" applyFill="1" applyBorder="1" applyAlignment="1">
      <alignment horizontal="center"/>
    </xf>
    <xf numFmtId="0" fontId="20" fillId="2" borderId="0" xfId="30" applyFont="1" applyFill="1" applyAlignment="1">
      <alignment vertical="center" wrapText="1"/>
    </xf>
    <xf numFmtId="165" fontId="41" fillId="9" borderId="1" xfId="30" applyNumberFormat="1" applyFont="1" applyFill="1" applyBorder="1" applyAlignment="1" applyProtection="1">
      <alignment horizontal="center" vertical="center"/>
      <protection locked="0"/>
    </xf>
    <xf numFmtId="0" fontId="44" fillId="2" borderId="7" xfId="30" applyFont="1" applyFill="1" applyBorder="1" applyAlignment="1">
      <alignment horizontal="right" vertical="center"/>
    </xf>
    <xf numFmtId="0" fontId="44" fillId="2" borderId="5" xfId="30" applyFont="1" applyFill="1" applyBorder="1" applyAlignment="1">
      <alignment horizontal="right" vertical="center"/>
    </xf>
    <xf numFmtId="165" fontId="41" fillId="2" borderId="0" xfId="30" applyNumberFormat="1" applyFont="1" applyFill="1" applyAlignment="1">
      <alignment vertical="center" wrapText="1"/>
    </xf>
    <xf numFmtId="0" fontId="44" fillId="2" borderId="0" xfId="30" applyFont="1" applyFill="1" applyAlignment="1">
      <alignment horizontal="right" vertical="center"/>
    </xf>
    <xf numFmtId="0" fontId="41" fillId="2" borderId="0" xfId="30" applyFont="1" applyFill="1" applyAlignment="1">
      <alignment vertical="center" wrapText="1"/>
    </xf>
    <xf numFmtId="165" fontId="41" fillId="2" borderId="6" xfId="30" applyNumberFormat="1" applyFont="1" applyFill="1" applyBorder="1" applyAlignment="1">
      <alignment horizontal="center" vertical="center" wrapText="1"/>
    </xf>
    <xf numFmtId="165" fontId="41" fillId="9" borderId="1" xfId="30" applyNumberFormat="1" applyFont="1" applyFill="1" applyBorder="1" applyAlignment="1" applyProtection="1">
      <alignment horizontal="center" vertical="center" wrapText="1"/>
      <protection locked="0"/>
    </xf>
    <xf numFmtId="0" fontId="41" fillId="2" borderId="0" xfId="30" applyFont="1" applyFill="1" applyAlignment="1">
      <alignment horizontal="center" vertical="center"/>
    </xf>
    <xf numFmtId="0" fontId="3" fillId="2" borderId="0" xfId="30" applyFont="1" applyFill="1" applyAlignment="1">
      <alignment vertical="center"/>
    </xf>
    <xf numFmtId="0" fontId="5" fillId="2" borderId="0" xfId="30" applyFont="1" applyFill="1" applyAlignment="1">
      <alignment vertical="center"/>
    </xf>
    <xf numFmtId="0" fontId="20" fillId="2" borderId="0" xfId="30" applyFont="1" applyFill="1" applyAlignment="1">
      <alignment horizontal="left" vertical="center"/>
    </xf>
    <xf numFmtId="9" fontId="48" fillId="2" borderId="0" xfId="30" applyNumberFormat="1" applyFont="1" applyFill="1" applyAlignment="1">
      <alignment vertical="center"/>
    </xf>
    <xf numFmtId="9" fontId="5" fillId="2" borderId="0" xfId="30" applyNumberFormat="1" applyFont="1" applyFill="1" applyAlignment="1">
      <alignment vertical="center"/>
    </xf>
    <xf numFmtId="0" fontId="7" fillId="2" borderId="0" xfId="30" applyFont="1" applyFill="1" applyAlignment="1">
      <alignment horizontal="center" vertical="center"/>
    </xf>
    <xf numFmtId="0" fontId="49" fillId="2" borderId="0" xfId="30" applyFont="1" applyFill="1"/>
    <xf numFmtId="0" fontId="23" fillId="3" borderId="0" xfId="30" applyFont="1" applyFill="1" applyAlignment="1">
      <alignment horizontal="left" vertical="center" wrapText="1" indent="1"/>
    </xf>
    <xf numFmtId="0" fontId="7" fillId="0" borderId="0" xfId="30" applyFont="1" applyAlignment="1">
      <alignment horizontal="center" vertical="center"/>
    </xf>
    <xf numFmtId="0" fontId="23" fillId="3" borderId="41" xfId="30" applyFont="1" applyFill="1" applyBorder="1" applyAlignment="1">
      <alignment horizontal="left" vertical="center" wrapText="1"/>
    </xf>
    <xf numFmtId="0" fontId="23" fillId="3" borderId="0" xfId="30" applyFont="1" applyFill="1" applyAlignment="1">
      <alignment horizontal="left" vertical="center" wrapText="1"/>
    </xf>
    <xf numFmtId="49" fontId="20" fillId="9" borderId="15" xfId="30" applyNumberFormat="1" applyFont="1" applyFill="1" applyBorder="1" applyAlignment="1" applyProtection="1">
      <alignment horizontal="left" vertical="center"/>
      <protection locked="0"/>
    </xf>
    <xf numFmtId="49" fontId="12" fillId="9" borderId="8" xfId="30" applyNumberFormat="1" applyFill="1" applyBorder="1" applyAlignment="1" applyProtection="1">
      <alignment horizontal="left" vertical="center"/>
      <protection locked="0"/>
    </xf>
    <xf numFmtId="49" fontId="12" fillId="9" borderId="35" xfId="30" applyNumberFormat="1" applyFill="1" applyBorder="1" applyAlignment="1" applyProtection="1">
      <alignment horizontal="left" vertical="center"/>
      <protection locked="0"/>
    </xf>
    <xf numFmtId="0" fontId="20" fillId="9" borderId="15" xfId="30" applyFont="1" applyFill="1" applyBorder="1" applyAlignment="1" applyProtection="1">
      <alignment horizontal="left" vertical="center"/>
      <protection locked="0"/>
    </xf>
    <xf numFmtId="0" fontId="12" fillId="10" borderId="8" xfId="30" applyFill="1" applyBorder="1" applyAlignment="1" applyProtection="1">
      <alignment horizontal="left" vertical="center"/>
      <protection locked="0"/>
    </xf>
    <xf numFmtId="0" fontId="12" fillId="10" borderId="35" xfId="30" applyFill="1" applyBorder="1" applyAlignment="1" applyProtection="1">
      <alignment horizontal="left" vertical="center"/>
      <protection locked="0"/>
    </xf>
    <xf numFmtId="0" fontId="28" fillId="7" borderId="0" xfId="2" applyFont="1" applyFill="1" applyAlignment="1">
      <alignment horizontal="center" vertical="center"/>
    </xf>
    <xf numFmtId="0" fontId="26" fillId="7" borderId="0" xfId="2" applyFont="1" applyFill="1"/>
    <xf numFmtId="0" fontId="7" fillId="8" borderId="0" xfId="30" applyFont="1" applyFill="1" applyAlignment="1">
      <alignment horizontal="center" vertical="center"/>
    </xf>
    <xf numFmtId="0" fontId="41" fillId="2" borderId="16" xfId="30" applyFont="1" applyFill="1" applyBorder="1" applyAlignment="1">
      <alignment horizontal="right" vertical="center" wrapText="1"/>
    </xf>
    <xf numFmtId="0" fontId="20" fillId="2" borderId="31" xfId="30" applyFont="1" applyFill="1" applyBorder="1" applyAlignment="1">
      <alignment horizontal="left" vertical="center" wrapText="1"/>
    </xf>
    <xf numFmtId="0" fontId="12" fillId="0" borderId="17" xfId="30" applyBorder="1" applyAlignment="1">
      <alignment horizontal="left" vertical="center" wrapText="1"/>
    </xf>
    <xf numFmtId="0" fontId="12" fillId="0" borderId="29" xfId="30" applyBorder="1" applyAlignment="1">
      <alignment horizontal="left" vertical="center" wrapText="1"/>
    </xf>
    <xf numFmtId="0" fontId="37" fillId="9" borderId="32" xfId="30" applyFont="1" applyFill="1" applyBorder="1" applyAlignment="1" applyProtection="1">
      <alignment horizontal="left" vertical="center" wrapText="1"/>
      <protection locked="0"/>
    </xf>
    <xf numFmtId="0" fontId="37" fillId="9" borderId="8" xfId="30" applyFont="1" applyFill="1" applyBorder="1" applyAlignment="1" applyProtection="1">
      <alignment horizontal="left" vertical="center" wrapText="1"/>
      <protection locked="0"/>
    </xf>
    <xf numFmtId="0" fontId="37" fillId="9" borderId="35" xfId="30" applyFont="1" applyFill="1" applyBorder="1" applyAlignment="1" applyProtection="1">
      <alignment horizontal="left" vertical="center" wrapText="1"/>
      <protection locked="0"/>
    </xf>
    <xf numFmtId="0" fontId="37" fillId="9" borderId="32" xfId="30" applyFont="1" applyFill="1" applyBorder="1" applyAlignment="1" applyProtection="1">
      <alignment vertical="center" wrapText="1"/>
      <protection locked="0"/>
    </xf>
    <xf numFmtId="0" fontId="37" fillId="9" borderId="8" xfId="30" applyFont="1" applyFill="1" applyBorder="1" applyAlignment="1" applyProtection="1">
      <alignment vertical="center" wrapText="1"/>
      <protection locked="0"/>
    </xf>
    <xf numFmtId="0" fontId="37" fillId="9" borderId="35" xfId="30" applyFont="1" applyFill="1" applyBorder="1" applyAlignment="1" applyProtection="1">
      <alignment vertical="center" wrapText="1"/>
      <protection locked="0"/>
    </xf>
    <xf numFmtId="0" fontId="41" fillId="2" borderId="3" xfId="30" applyFont="1" applyFill="1" applyBorder="1" applyAlignment="1">
      <alignment horizontal="center" vertical="center" wrapText="1"/>
    </xf>
    <xf numFmtId="0" fontId="41" fillId="2" borderId="4" xfId="30" applyFont="1" applyFill="1" applyBorder="1" applyAlignment="1">
      <alignment horizontal="center" vertical="center" wrapText="1"/>
    </xf>
    <xf numFmtId="0" fontId="41" fillId="2" borderId="12" xfId="30" applyFont="1" applyFill="1" applyBorder="1" applyAlignment="1">
      <alignment horizontal="center" vertical="center" wrapText="1"/>
    </xf>
    <xf numFmtId="0" fontId="41" fillId="2" borderId="17" xfId="30" applyFont="1" applyFill="1" applyBorder="1" applyAlignment="1">
      <alignment horizontal="center" vertical="center"/>
    </xf>
    <xf numFmtId="0" fontId="41" fillId="2" borderId="29" xfId="30" applyFont="1" applyFill="1" applyBorder="1" applyAlignment="1">
      <alignment horizontal="center" vertical="center"/>
    </xf>
    <xf numFmtId="0" fontId="41" fillId="2" borderId="18" xfId="30" applyFont="1" applyFill="1" applyBorder="1" applyAlignment="1">
      <alignment horizontal="center" vertical="center"/>
    </xf>
    <xf numFmtId="165" fontId="41" fillId="2" borderId="43" xfId="30" applyNumberFormat="1" applyFont="1" applyFill="1" applyBorder="1" applyAlignment="1">
      <alignment horizontal="center" vertical="center" wrapText="1"/>
    </xf>
    <xf numFmtId="165" fontId="41" fillId="2" borderId="51" xfId="30" applyNumberFormat="1" applyFont="1" applyFill="1" applyBorder="1" applyAlignment="1">
      <alignment horizontal="center" vertical="center" wrapText="1"/>
    </xf>
    <xf numFmtId="165" fontId="41" fillId="2" borderId="48" xfId="30" applyNumberFormat="1" applyFont="1" applyFill="1" applyBorder="1" applyAlignment="1">
      <alignment horizontal="center" vertical="center" wrapText="1"/>
    </xf>
    <xf numFmtId="0" fontId="20" fillId="2" borderId="36" xfId="30" applyFont="1" applyFill="1" applyBorder="1" applyAlignment="1">
      <alignment horizontal="center" vertical="center" wrapText="1"/>
    </xf>
    <xf numFmtId="0" fontId="20" fillId="2" borderId="37" xfId="30" applyFont="1" applyFill="1" applyBorder="1" applyAlignment="1">
      <alignment horizontal="center" vertical="center" wrapText="1"/>
    </xf>
    <xf numFmtId="0" fontId="20" fillId="2" borderId="38" xfId="30" applyFont="1" applyFill="1" applyBorder="1" applyAlignment="1">
      <alignment horizontal="center" vertical="center" wrapText="1"/>
    </xf>
    <xf numFmtId="0" fontId="12" fillId="0" borderId="13" xfId="30" applyBorder="1" applyAlignment="1">
      <alignment horizontal="center" vertical="center" wrapText="1"/>
    </xf>
    <xf numFmtId="0" fontId="12" fillId="0" borderId="26" xfId="30" applyBorder="1" applyAlignment="1">
      <alignment horizontal="center" vertical="center" wrapText="1"/>
    </xf>
    <xf numFmtId="0" fontId="12" fillId="0" borderId="0" xfId="30" applyAlignment="1">
      <alignment horizontal="center" vertical="center" wrapText="1"/>
    </xf>
    <xf numFmtId="0" fontId="12" fillId="0" borderId="24" xfId="30" applyBorder="1" applyAlignment="1">
      <alignment horizontal="center" vertical="center" wrapText="1"/>
    </xf>
    <xf numFmtId="0" fontId="12" fillId="0" borderId="16" xfId="30" applyBorder="1" applyAlignment="1">
      <alignment horizontal="center" vertical="center" wrapText="1"/>
    </xf>
    <xf numFmtId="0" fontId="12" fillId="0" borderId="11" xfId="30" applyBorder="1" applyAlignment="1">
      <alignment horizontal="center" vertical="center" wrapText="1"/>
    </xf>
    <xf numFmtId="0" fontId="43" fillId="2" borderId="3" xfId="30" applyFont="1" applyFill="1" applyBorder="1" applyAlignment="1">
      <alignment horizontal="center" vertical="center" wrapText="1"/>
    </xf>
    <xf numFmtId="0" fontId="43" fillId="2" borderId="4" xfId="30" applyFont="1" applyFill="1" applyBorder="1" applyAlignment="1">
      <alignment horizontal="center" vertical="center" wrapText="1"/>
    </xf>
    <xf numFmtId="0" fontId="43" fillId="2" borderId="12" xfId="30" applyFont="1" applyFill="1" applyBorder="1" applyAlignment="1">
      <alignment horizontal="center" vertical="center" wrapText="1"/>
    </xf>
    <xf numFmtId="0" fontId="40" fillId="2" borderId="33" xfId="30" applyFont="1" applyFill="1" applyBorder="1" applyAlignment="1">
      <alignment vertical="center" wrapText="1"/>
    </xf>
    <xf numFmtId="0" fontId="12" fillId="0" borderId="30" xfId="30" applyBorder="1" applyAlignment="1">
      <alignment vertical="center" wrapText="1"/>
    </xf>
    <xf numFmtId="0" fontId="12" fillId="0" borderId="27" xfId="30" applyBorder="1" applyAlignment="1">
      <alignment vertical="center" wrapText="1"/>
    </xf>
    <xf numFmtId="0" fontId="37" fillId="2" borderId="31" xfId="30" applyFont="1" applyFill="1" applyBorder="1" applyAlignment="1">
      <alignment vertical="center" wrapText="1"/>
    </xf>
    <xf numFmtId="0" fontId="12" fillId="0" borderId="17" xfId="30" applyBorder="1" applyAlignment="1">
      <alignment vertical="center" wrapText="1"/>
    </xf>
    <xf numFmtId="0" fontId="37" fillId="2" borderId="32" xfId="30" applyFont="1" applyFill="1" applyBorder="1" applyAlignment="1">
      <alignment vertical="center" wrapText="1"/>
    </xf>
    <xf numFmtId="0" fontId="12" fillId="0" borderId="8" xfId="30" applyBorder="1" applyAlignment="1">
      <alignment vertical="center" wrapText="1"/>
    </xf>
    <xf numFmtId="0" fontId="22" fillId="2" borderId="23" xfId="30" applyFont="1" applyFill="1" applyBorder="1" applyAlignment="1">
      <alignment horizontal="left" wrapText="1"/>
    </xf>
    <xf numFmtId="0" fontId="37" fillId="9" borderId="54" xfId="30" applyFont="1" applyFill="1" applyBorder="1" applyAlignment="1" applyProtection="1">
      <alignment vertical="center" wrapText="1"/>
      <protection locked="0"/>
    </xf>
    <xf numFmtId="0" fontId="12" fillId="10" borderId="6" xfId="30" applyFill="1" applyBorder="1" applyAlignment="1" applyProtection="1">
      <alignment vertical="center" wrapText="1"/>
      <protection locked="0"/>
    </xf>
    <xf numFmtId="0" fontId="12" fillId="10" borderId="8" xfId="30" applyFill="1" applyBorder="1" applyAlignment="1" applyProtection="1">
      <alignment vertical="center" wrapText="1"/>
      <protection locked="0"/>
    </xf>
    <xf numFmtId="0" fontId="38" fillId="2" borderId="32" xfId="30" applyFont="1" applyFill="1" applyBorder="1" applyAlignment="1">
      <alignment vertical="center" wrapText="1"/>
    </xf>
    <xf numFmtId="0" fontId="38" fillId="2" borderId="31" xfId="30" applyFont="1" applyFill="1" applyBorder="1" applyAlignment="1">
      <alignment vertical="center" wrapText="1"/>
    </xf>
    <xf numFmtId="0" fontId="36" fillId="2" borderId="33" xfId="30" applyFont="1" applyFill="1" applyBorder="1" applyAlignment="1">
      <alignment vertical="center" wrapText="1"/>
    </xf>
    <xf numFmtId="0" fontId="34" fillId="2" borderId="34" xfId="30" applyFont="1" applyFill="1" applyBorder="1" applyAlignment="1">
      <alignment vertical="center" wrapText="1"/>
    </xf>
    <xf numFmtId="0" fontId="12" fillId="0" borderId="19" xfId="30" applyBorder="1" applyAlignment="1">
      <alignment vertical="center" wrapText="1"/>
    </xf>
    <xf numFmtId="0" fontId="22" fillId="2" borderId="0" xfId="30" applyFont="1" applyFill="1" applyAlignment="1">
      <alignment horizontal="left" wrapText="1"/>
    </xf>
  </cellXfs>
  <cellStyles count="32">
    <cellStyle name="Lien hypertexte 2" xfId="1" xr:uid="{00000000-0005-0000-0000-000000000000}"/>
    <cellStyle name="Milliers 2" xfId="24" xr:uid="{00000000-0005-0000-0000-000002000000}"/>
    <cellStyle name="Milliers 2 2" xfId="29" xr:uid="{51BE841C-2ECE-4069-ADE7-FAA7F26FD6C8}"/>
    <cellStyle name="Milliers 3" xfId="26" xr:uid="{00000000-0005-0000-0000-000003000000}"/>
    <cellStyle name="Normal" xfId="0" builtinId="0"/>
    <cellStyle name="Normal 2" xfId="2" xr:uid="{00000000-0005-0000-0000-000005000000}"/>
    <cellStyle name="Normal 3" xfId="3" xr:uid="{00000000-0005-0000-0000-000006000000}"/>
    <cellStyle name="Normal 3 2" xfId="25" xr:uid="{00000000-0005-0000-0000-000007000000}"/>
    <cellStyle name="Normal 4" xfId="27" xr:uid="{00000000-0005-0000-0000-000008000000}"/>
    <cellStyle name="Normal 4 2" xfId="28" xr:uid="{F2A6B9D9-50EB-480E-A134-72412FAF1211}"/>
    <cellStyle name="Normal 6" xfId="30" xr:uid="{D46E706C-E4B9-41CB-BA44-587CA781FAD5}"/>
    <cellStyle name="p wg 10c" xfId="4" xr:uid="{00000000-0005-0000-0000-000009000000}"/>
    <cellStyle name="p wg 10c 2" xfId="5" xr:uid="{00000000-0005-0000-0000-00000A000000}"/>
    <cellStyle name="Pourcentage 2" xfId="31" xr:uid="{5FDA6C90-AEB7-4F83-BAD6-D2EDBE552DBB}"/>
    <cellStyle name="Style 1" xfId="6" xr:uid="{00000000-0005-0000-0000-00000B000000}"/>
    <cellStyle name="Style 1 2" xfId="7" xr:uid="{00000000-0005-0000-0000-00000C000000}"/>
    <cellStyle name="Style 10" xfId="22" xr:uid="{00000000-0005-0000-0000-00000D000000}"/>
    <cellStyle name="Style 11" xfId="8" xr:uid="{00000000-0005-0000-0000-00000E000000}"/>
    <cellStyle name="Style 11 2" xfId="23" xr:uid="{00000000-0005-0000-0000-00000F000000}"/>
    <cellStyle name="Style 150" xfId="9" xr:uid="{00000000-0005-0000-0000-000010000000}"/>
    <cellStyle name="Style 2" xfId="10" xr:uid="{00000000-0005-0000-0000-000011000000}"/>
    <cellStyle name="Style 3" xfId="11" xr:uid="{00000000-0005-0000-0000-000012000000}"/>
    <cellStyle name="Style 3 centré" xfId="12" xr:uid="{00000000-0005-0000-0000-000013000000}"/>
    <cellStyle name="Style 4" xfId="13" xr:uid="{00000000-0005-0000-0000-000014000000}"/>
    <cellStyle name="Style 5" xfId="14" xr:uid="{00000000-0005-0000-0000-000015000000}"/>
    <cellStyle name="Style 6" xfId="15" xr:uid="{00000000-0005-0000-0000-000016000000}"/>
    <cellStyle name="Style 7" xfId="16" xr:uid="{00000000-0005-0000-0000-000017000000}"/>
    <cellStyle name="Style 8" xfId="17" xr:uid="{00000000-0005-0000-0000-000018000000}"/>
    <cellStyle name="Style 9" xfId="18" xr:uid="{00000000-0005-0000-0000-000019000000}"/>
    <cellStyle name="tab4" xfId="19" xr:uid="{00000000-0005-0000-0000-00001A000000}"/>
    <cellStyle name="tableau 6" xfId="20" xr:uid="{00000000-0005-0000-0000-00001B000000}"/>
    <cellStyle name="vrai pour tableau" xfId="21" xr:uid="{00000000-0005-0000-0000-00001C000000}"/>
  </cellStyles>
  <dxfs count="13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00CC00"/>
      <color rgb="FF33CC33"/>
      <color rgb="FF00FF00"/>
      <color rgb="FFFFFF99"/>
      <color rgb="FFFFE285"/>
      <color rgb="FF786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'Budget du projet'!$F$52:$F$59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'Budget du projet'!$I$52:$I$59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4-4621-A855-C786BBBE3802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'Budget du projet'!$F$52:$F$59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'Budget du projet'!$J$52:$J$59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F4-4621-A855-C786BBBE3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49</xdr:row>
      <xdr:rowOff>137584</xdr:rowOff>
    </xdr:from>
    <xdr:to>
      <xdr:col>17</xdr:col>
      <xdr:colOff>370417</xdr:colOff>
      <xdr:row>67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80819</xdr:colOff>
      <xdr:row>0</xdr:row>
      <xdr:rowOff>161636</xdr:rowOff>
    </xdr:from>
    <xdr:to>
      <xdr:col>3</xdr:col>
      <xdr:colOff>151188</xdr:colOff>
      <xdr:row>0</xdr:row>
      <xdr:rowOff>1024656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47C6D93-CA3C-4356-A708-2D48BE2DB34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364" y="161636"/>
          <a:ext cx="1478915" cy="86302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150091</xdr:colOff>
      <xdr:row>0</xdr:row>
      <xdr:rowOff>357909</xdr:rowOff>
    </xdr:from>
    <xdr:to>
      <xdr:col>14</xdr:col>
      <xdr:colOff>79738</xdr:colOff>
      <xdr:row>0</xdr:row>
      <xdr:rowOff>828504</xdr:rowOff>
    </xdr:to>
    <xdr:pic>
      <xdr:nvPicPr>
        <xdr:cNvPr id="7" name="Picture 6" descr="BPI_France_RVB_fd_blanc">
          <a:extLst>
            <a:ext uri="{FF2B5EF4-FFF2-40B4-BE49-F238E27FC236}">
              <a16:creationId xmlns:a16="http://schemas.microsoft.com/office/drawing/2014/main" id="{10B5ABD7-D34B-445C-8F42-E40457406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9636" y="357909"/>
          <a:ext cx="1592193" cy="47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346364</xdr:colOff>
      <xdr:row>0</xdr:row>
      <xdr:rowOff>173182</xdr:rowOff>
    </xdr:from>
    <xdr:to>
      <xdr:col>8</xdr:col>
      <xdr:colOff>200890</xdr:colOff>
      <xdr:row>0</xdr:row>
      <xdr:rowOff>845061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B58AA75-DCB8-42A3-B027-FB1234B402F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546" y="173182"/>
          <a:ext cx="685799" cy="67187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CEC946-2325-4D00-A520-9786157A1390}" name="Tableau5" displayName="Tableau5" ref="F51:J59" totalsRowShown="0" headerRowDxfId="7" headerRowBorderDxfId="6" tableBorderDxfId="5" totalsRowBorderDxfId="4">
  <autoFilter ref="F51:J59" xr:uid="{386C1C60-9D4A-4E12-9E79-1B74562665E5}"/>
  <tableColumns count="5">
    <tableColumn id="1" xr3:uid="{C1153261-F12E-430D-A9F9-331453271B19}" name="Lot"/>
    <tableColumn id="2" xr3:uid="{11DC9AF5-7E43-4AEF-96C3-838DC471D516}" name="Date de début" dataDxfId="3">
      <calculatedColumnFormula>IF(ISNUMBER($H$10),$H$10,"")</calculatedColumnFormula>
    </tableColumn>
    <tableColumn id="3" xr3:uid="{BEF8CC6A-0195-4343-99FA-86540F86B42E}" name="Date de fin" dataDxfId="2"/>
    <tableColumn id="5" xr3:uid="{0A2A60B5-4D84-49CD-80E2-257C2487C813}" name="Mois de début" dataDxfId="1">
      <calculatedColumnFormula>IF(ISNUMBER(Tableau5[[#This Row],[Date de début]]),
      12*YEARFRAC(MIN(Tableau5[Date de début]), Tableau5[[#This Row],[Date de début]]),
      "")</calculatedColumnFormula>
    </tableColumn>
    <tableColumn id="6" xr3:uid="{DF9FEDA7-A36D-4A0C-982C-9DE2FB0B824E}" name="Durée (mois)" dataDxfId="0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03034-9E61-48AF-8A97-B6FAD219B0EA}">
  <sheetPr>
    <pageSetUpPr fitToPage="1"/>
  </sheetPr>
  <dimension ref="A1:AO59"/>
  <sheetViews>
    <sheetView showGridLines="0" tabSelected="1" zoomScale="55" zoomScaleNormal="55" workbookViewId="0">
      <selection activeCell="M3" sqref="M3"/>
    </sheetView>
  </sheetViews>
  <sheetFormatPr baseColWidth="10" defaultColWidth="3" defaultRowHeight="14.5" x14ac:dyDescent="0.35"/>
  <cols>
    <col min="1" max="1" width="2" style="2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81640625" style="1" customWidth="1"/>
    <col min="24" max="24" width="7.81640625" style="1" customWidth="1"/>
    <col min="25" max="25" width="44.453125" style="1" customWidth="1"/>
    <col min="26" max="26" width="14.54296875" style="1" customWidth="1"/>
    <col min="27" max="30" width="11.81640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81640625" style="1" customWidth="1"/>
    <col min="40" max="40" width="28.1796875" style="1" customWidth="1"/>
    <col min="41" max="46" width="18.81640625" style="1" customWidth="1"/>
    <col min="47" max="16384" width="3" style="1"/>
  </cols>
  <sheetData>
    <row r="1" spans="1:41" ht="81.5" customHeight="1" x14ac:dyDescent="0.35">
      <c r="A1" s="1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41" ht="24.5" customHeight="1" x14ac:dyDescent="0.35">
      <c r="A2" s="1"/>
      <c r="B2" s="25"/>
      <c r="C2" s="25"/>
      <c r="D2" s="25"/>
      <c r="E2" s="172" t="s">
        <v>59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69"/>
      <c r="Q2" s="25"/>
      <c r="R2" s="25"/>
      <c r="S2" s="25"/>
      <c r="T2" s="25"/>
      <c r="U2" s="25"/>
    </row>
    <row r="3" spans="1:41" ht="21" customHeight="1" x14ac:dyDescent="0.35">
      <c r="A3" s="1"/>
      <c r="B3" s="25"/>
      <c r="C3" s="25"/>
      <c r="D3" s="25"/>
      <c r="E3" s="25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69"/>
      <c r="Q3" s="25"/>
      <c r="R3" s="25"/>
      <c r="S3" s="25"/>
      <c r="T3" s="25"/>
      <c r="U3" s="25"/>
    </row>
    <row r="4" spans="1:41" s="116" customFormat="1" x14ac:dyDescent="0.25">
      <c r="B4" s="165" t="s">
        <v>13</v>
      </c>
      <c r="C4" s="174"/>
      <c r="D4" s="175"/>
      <c r="E4" s="175"/>
      <c r="F4" s="176"/>
      <c r="G4" s="52"/>
      <c r="H4" s="52"/>
      <c r="I4" s="52"/>
      <c r="J4" s="52"/>
      <c r="K4" s="52"/>
      <c r="L4" s="52"/>
      <c r="M4" s="52"/>
      <c r="N4" s="52"/>
      <c r="O4" s="52"/>
      <c r="P4" s="52"/>
      <c r="Q4" s="42"/>
      <c r="R4" s="42"/>
      <c r="S4" s="42"/>
      <c r="T4" s="42"/>
      <c r="U4" s="42"/>
    </row>
    <row r="5" spans="1:41" s="116" customFormat="1" ht="4.5" customHeight="1" x14ac:dyDescent="0.25">
      <c r="B5" s="168"/>
      <c r="C5" s="168"/>
      <c r="D5" s="168"/>
      <c r="E5" s="168"/>
      <c r="F5" s="168"/>
      <c r="G5" s="52"/>
      <c r="H5" s="52"/>
      <c r="I5" s="52"/>
      <c r="J5" s="52"/>
      <c r="K5" s="52"/>
      <c r="L5" s="52"/>
      <c r="M5" s="52"/>
      <c r="N5" s="52"/>
      <c r="O5" s="52"/>
      <c r="P5" s="5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K5" s="42"/>
      <c r="AL5" s="42"/>
      <c r="AM5" s="42"/>
    </row>
    <row r="6" spans="1:41" s="116" customFormat="1" x14ac:dyDescent="0.2">
      <c r="B6" s="165" t="s">
        <v>0</v>
      </c>
      <c r="C6" s="177"/>
      <c r="D6" s="178"/>
      <c r="E6" s="178"/>
      <c r="F6" s="179"/>
      <c r="G6" s="52"/>
      <c r="H6" s="52"/>
      <c r="I6" s="52"/>
      <c r="P6" s="164"/>
      <c r="Q6" s="164"/>
      <c r="R6" s="164"/>
      <c r="S6" s="164"/>
      <c r="T6" s="164"/>
      <c r="U6" s="164"/>
      <c r="V6" s="164"/>
      <c r="W6" s="167"/>
      <c r="X6" s="164"/>
      <c r="Y6" s="166"/>
      <c r="Z6" s="164"/>
      <c r="AA6" s="164"/>
      <c r="AB6" s="164"/>
      <c r="AC6" s="164"/>
      <c r="AD6" s="164"/>
      <c r="AE6" s="164"/>
      <c r="AF6" s="164"/>
      <c r="AG6" s="164"/>
      <c r="AH6" s="164"/>
      <c r="AK6" s="166"/>
      <c r="AL6" s="164"/>
      <c r="AM6" s="164"/>
    </row>
    <row r="7" spans="1:41" s="116" customFormat="1" x14ac:dyDescent="0.35">
      <c r="B7" s="165"/>
      <c r="C7" s="165"/>
      <c r="D7" s="165"/>
      <c r="E7" s="165"/>
      <c r="F7" s="163"/>
      <c r="P7" s="164"/>
      <c r="Q7" s="165"/>
      <c r="R7" s="165"/>
      <c r="S7" s="165"/>
      <c r="T7" s="165"/>
      <c r="U7" s="163"/>
      <c r="Z7" s="164"/>
      <c r="AA7" s="164"/>
      <c r="AB7" s="164"/>
      <c r="AC7" s="164"/>
      <c r="AD7" s="164"/>
      <c r="AE7" s="164"/>
      <c r="AF7" s="164"/>
      <c r="AG7" s="164"/>
      <c r="AH7" s="164"/>
      <c r="AL7" s="164"/>
      <c r="AM7" s="164"/>
    </row>
    <row r="8" spans="1:41" s="116" customFormat="1" ht="15" thickBot="1" x14ac:dyDescent="0.3">
      <c r="B8" s="164"/>
      <c r="C8" s="164"/>
      <c r="D8" s="164"/>
      <c r="E8" s="164"/>
      <c r="F8" s="163"/>
      <c r="G8" s="180" t="s">
        <v>1</v>
      </c>
      <c r="H8" s="181"/>
      <c r="I8" s="181"/>
      <c r="J8" s="181"/>
      <c r="K8" s="181"/>
      <c r="L8" s="181"/>
      <c r="M8" s="164"/>
      <c r="N8" s="164"/>
      <c r="O8" s="164"/>
      <c r="P8" s="164"/>
      <c r="Q8" s="164"/>
      <c r="R8" s="164"/>
      <c r="S8" s="164"/>
      <c r="T8" s="164"/>
      <c r="U8" s="164"/>
      <c r="V8" s="164"/>
      <c r="Y8" s="164"/>
      <c r="Z8" s="163"/>
      <c r="AA8" s="182" t="s">
        <v>1</v>
      </c>
      <c r="AB8" s="182"/>
      <c r="AC8" s="182"/>
      <c r="AD8" s="182"/>
      <c r="AE8" s="182"/>
      <c r="AF8" s="182"/>
      <c r="AG8" s="182"/>
      <c r="AH8" s="182"/>
      <c r="AI8" s="182"/>
      <c r="AJ8" s="164"/>
      <c r="AK8" s="164"/>
      <c r="AL8" s="163"/>
      <c r="AM8" s="171"/>
      <c r="AN8" s="171"/>
    </row>
    <row r="9" spans="1:41" s="116" customFormat="1" ht="15" customHeight="1" x14ac:dyDescent="0.25">
      <c r="B9" s="202" t="s">
        <v>3</v>
      </c>
      <c r="C9" s="205"/>
      <c r="D9" s="205"/>
      <c r="E9" s="206"/>
      <c r="F9" s="211" t="s">
        <v>58</v>
      </c>
      <c r="G9" s="196" t="s">
        <v>57</v>
      </c>
      <c r="H9" s="197"/>
      <c r="I9" s="198" t="s">
        <v>56</v>
      </c>
      <c r="J9" s="196"/>
      <c r="K9" s="198" t="s">
        <v>55</v>
      </c>
      <c r="L9" s="196"/>
      <c r="M9" s="198" t="s">
        <v>54</v>
      </c>
      <c r="N9" s="196"/>
      <c r="O9" s="198" t="s">
        <v>53</v>
      </c>
      <c r="P9" s="196"/>
      <c r="Q9" s="198" t="s">
        <v>52</v>
      </c>
      <c r="R9" s="196"/>
      <c r="S9" s="198" t="s">
        <v>51</v>
      </c>
      <c r="T9" s="196"/>
      <c r="U9" s="198" t="s">
        <v>50</v>
      </c>
      <c r="V9" s="196"/>
      <c r="W9" s="199" t="s">
        <v>44</v>
      </c>
      <c r="X9" s="70"/>
      <c r="Y9" s="202" t="s">
        <v>3</v>
      </c>
      <c r="Z9" s="193" t="s">
        <v>49</v>
      </c>
      <c r="AA9" s="196" t="s">
        <v>48</v>
      </c>
      <c r="AB9" s="197"/>
      <c r="AC9" s="198" t="s">
        <v>47</v>
      </c>
      <c r="AD9" s="196"/>
      <c r="AE9" s="198" t="s">
        <v>46</v>
      </c>
      <c r="AF9" s="196"/>
      <c r="AG9" s="198" t="s">
        <v>45</v>
      </c>
      <c r="AH9" s="196"/>
      <c r="AI9" s="199" t="s">
        <v>44</v>
      </c>
      <c r="AJ9" s="70"/>
      <c r="AK9" s="153" t="s">
        <v>43</v>
      </c>
      <c r="AL9" s="159"/>
      <c r="AM9" s="162"/>
      <c r="AN9" s="157"/>
    </row>
    <row r="10" spans="1:41" s="116" customFormat="1" ht="15.75" customHeight="1" x14ac:dyDescent="0.3">
      <c r="B10" s="203"/>
      <c r="C10" s="207"/>
      <c r="D10" s="207"/>
      <c r="E10" s="208"/>
      <c r="F10" s="212"/>
      <c r="G10" s="156" t="s">
        <v>2</v>
      </c>
      <c r="H10" s="161"/>
      <c r="I10" s="156" t="s">
        <v>2</v>
      </c>
      <c r="J10" s="161"/>
      <c r="K10" s="156" t="s">
        <v>2</v>
      </c>
      <c r="L10" s="161"/>
      <c r="M10" s="156" t="s">
        <v>2</v>
      </c>
      <c r="N10" s="161"/>
      <c r="O10" s="156" t="s">
        <v>2</v>
      </c>
      <c r="P10" s="161"/>
      <c r="Q10" s="156" t="s">
        <v>2</v>
      </c>
      <c r="R10" s="161"/>
      <c r="S10" s="156" t="s">
        <v>2</v>
      </c>
      <c r="T10" s="161"/>
      <c r="U10" s="156" t="s">
        <v>2</v>
      </c>
      <c r="V10" s="161"/>
      <c r="W10" s="200"/>
      <c r="X10" s="151"/>
      <c r="Y10" s="203"/>
      <c r="Z10" s="194"/>
      <c r="AA10" s="156" t="s">
        <v>2</v>
      </c>
      <c r="AB10" s="160">
        <f>MIN(H10:L10)</f>
        <v>0</v>
      </c>
      <c r="AC10" s="156" t="s">
        <v>2</v>
      </c>
      <c r="AD10" s="160">
        <f>AB11+1</f>
        <v>1</v>
      </c>
      <c r="AE10" s="156" t="s">
        <v>2</v>
      </c>
      <c r="AF10" s="160">
        <f>AD11+1</f>
        <v>1</v>
      </c>
      <c r="AG10" s="156" t="s">
        <v>2</v>
      </c>
      <c r="AH10" s="160">
        <f>AF11+1</f>
        <v>1</v>
      </c>
      <c r="AI10" s="200"/>
      <c r="AJ10" s="151"/>
      <c r="AK10" s="153"/>
      <c r="AL10" s="159"/>
      <c r="AM10" s="158"/>
      <c r="AN10" s="157"/>
    </row>
    <row r="11" spans="1:41" s="116" customFormat="1" ht="15.75" customHeight="1" thickBot="1" x14ac:dyDescent="0.35">
      <c r="B11" s="203"/>
      <c r="C11" s="207"/>
      <c r="D11" s="207"/>
      <c r="E11" s="208"/>
      <c r="F11" s="212"/>
      <c r="G11" s="156" t="s">
        <v>4</v>
      </c>
      <c r="H11" s="154"/>
      <c r="I11" s="156" t="s">
        <v>4</v>
      </c>
      <c r="J11" s="154"/>
      <c r="K11" s="156" t="s">
        <v>4</v>
      </c>
      <c r="L11" s="154"/>
      <c r="M11" s="156" t="s">
        <v>4</v>
      </c>
      <c r="N11" s="154"/>
      <c r="O11" s="156" t="s">
        <v>4</v>
      </c>
      <c r="P11" s="154"/>
      <c r="Q11" s="156" t="s">
        <v>4</v>
      </c>
      <c r="R11" s="154"/>
      <c r="S11" s="156" t="s">
        <v>4</v>
      </c>
      <c r="T11" s="154"/>
      <c r="U11" s="156" t="s">
        <v>4</v>
      </c>
      <c r="V11" s="154"/>
      <c r="W11" s="200"/>
      <c r="X11" s="151"/>
      <c r="Y11" s="203"/>
      <c r="Z11" s="194"/>
      <c r="AA11" s="155" t="s">
        <v>4</v>
      </c>
      <c r="AB11" s="154"/>
      <c r="AC11" s="155" t="s">
        <v>4</v>
      </c>
      <c r="AD11" s="154"/>
      <c r="AE11" s="155" t="s">
        <v>4</v>
      </c>
      <c r="AF11" s="154"/>
      <c r="AG11" s="155" t="s">
        <v>4</v>
      </c>
      <c r="AH11" s="154"/>
      <c r="AI11" s="200"/>
      <c r="AJ11" s="151"/>
      <c r="AK11" s="153"/>
      <c r="AL11" s="183" t="str">
        <f>"Période du " &amp; TEXT(AB10,"jj/mm/aaaa") &amp; " au " &amp; TEXT(MAX(AB11,AD11,AF11,AH11),"jj/mm/aaaa")</f>
        <v>Période du 00/01/1900 au 00/01/1900</v>
      </c>
      <c r="AM11" s="183"/>
      <c r="AN11" s="183"/>
    </row>
    <row r="12" spans="1:41" s="116" customFormat="1" ht="27" customHeight="1" thickBot="1" x14ac:dyDescent="0.35">
      <c r="B12" s="204"/>
      <c r="C12" s="209"/>
      <c r="D12" s="209"/>
      <c r="E12" s="210"/>
      <c r="F12" s="213"/>
      <c r="G12" s="152" t="s">
        <v>5</v>
      </c>
      <c r="H12" s="152" t="s">
        <v>6</v>
      </c>
      <c r="I12" s="152" t="s">
        <v>42</v>
      </c>
      <c r="J12" s="152" t="s">
        <v>6</v>
      </c>
      <c r="K12" s="152" t="s">
        <v>41</v>
      </c>
      <c r="L12" s="152" t="s">
        <v>6</v>
      </c>
      <c r="M12" s="152" t="s">
        <v>40</v>
      </c>
      <c r="N12" s="152" t="s">
        <v>6</v>
      </c>
      <c r="O12" s="152" t="s">
        <v>39</v>
      </c>
      <c r="P12" s="152" t="s">
        <v>6</v>
      </c>
      <c r="Q12" s="152" t="s">
        <v>38</v>
      </c>
      <c r="R12" s="152" t="s">
        <v>6</v>
      </c>
      <c r="S12" s="152" t="s">
        <v>37</v>
      </c>
      <c r="T12" s="152" t="s">
        <v>6</v>
      </c>
      <c r="U12" s="152" t="s">
        <v>36</v>
      </c>
      <c r="V12" s="152" t="s">
        <v>6</v>
      </c>
      <c r="W12" s="201"/>
      <c r="X12" s="151"/>
      <c r="Y12" s="204"/>
      <c r="Z12" s="195"/>
      <c r="AA12" s="152" t="s">
        <v>5</v>
      </c>
      <c r="AB12" s="152" t="s">
        <v>6</v>
      </c>
      <c r="AC12" s="152" t="s">
        <v>5</v>
      </c>
      <c r="AD12" s="152" t="s">
        <v>6</v>
      </c>
      <c r="AE12" s="152" t="s">
        <v>5</v>
      </c>
      <c r="AF12" s="152" t="s">
        <v>6</v>
      </c>
      <c r="AG12" s="152" t="s">
        <v>5</v>
      </c>
      <c r="AH12" s="152" t="s">
        <v>6</v>
      </c>
      <c r="AI12" s="201"/>
      <c r="AJ12" s="151"/>
      <c r="AK12" s="150" t="s">
        <v>3</v>
      </c>
      <c r="AL12" s="149" t="s">
        <v>35</v>
      </c>
      <c r="AM12" s="148" t="s">
        <v>5</v>
      </c>
      <c r="AN12" s="147" t="s">
        <v>1</v>
      </c>
      <c r="AO12" s="146"/>
    </row>
    <row r="13" spans="1:41" s="116" customFormat="1" ht="15" customHeight="1" x14ac:dyDescent="0.25">
      <c r="B13" s="184" t="s">
        <v>34</v>
      </c>
      <c r="C13" s="185"/>
      <c r="D13" s="185"/>
      <c r="E13" s="186"/>
      <c r="F13" s="145"/>
      <c r="G13" s="144"/>
      <c r="H13" s="143"/>
      <c r="I13" s="144"/>
      <c r="J13" s="143"/>
      <c r="K13" s="144"/>
      <c r="L13" s="143"/>
      <c r="M13" s="144"/>
      <c r="N13" s="143"/>
      <c r="O13" s="144"/>
      <c r="P13" s="143"/>
      <c r="Q13" s="144"/>
      <c r="R13" s="143"/>
      <c r="S13" s="144"/>
      <c r="T13" s="143"/>
      <c r="U13" s="144"/>
      <c r="V13" s="143"/>
      <c r="W13" s="142"/>
      <c r="X13" s="70"/>
      <c r="Y13" s="141" t="str">
        <f>B13</f>
        <v>Frais de personnel (2) :</v>
      </c>
      <c r="Z13" s="140"/>
      <c r="AA13" s="139"/>
      <c r="AB13" s="138"/>
      <c r="AC13" s="139"/>
      <c r="AD13" s="138"/>
      <c r="AE13" s="139"/>
      <c r="AF13" s="138"/>
      <c r="AG13" s="139"/>
      <c r="AH13" s="138"/>
      <c r="AI13" s="78"/>
      <c r="AJ13" s="70"/>
      <c r="AK13" s="137" t="str">
        <f>B13</f>
        <v>Frais de personnel (2) :</v>
      </c>
      <c r="AL13" s="136"/>
      <c r="AM13" s="135"/>
      <c r="AN13" s="107"/>
    </row>
    <row r="14" spans="1:41" s="116" customFormat="1" ht="15" customHeight="1" x14ac:dyDescent="0.25">
      <c r="B14" s="187"/>
      <c r="C14" s="188"/>
      <c r="D14" s="188"/>
      <c r="E14" s="189"/>
      <c r="F14" s="130"/>
      <c r="G14" s="132"/>
      <c r="H14" s="95">
        <f t="shared" ref="H14:H23" si="0">ROUND($F14*G14,0)</f>
        <v>0</v>
      </c>
      <c r="I14" s="132"/>
      <c r="J14" s="95">
        <f t="shared" ref="J14:J23" si="1">ROUND($F14*I14,0)</f>
        <v>0</v>
      </c>
      <c r="K14" s="132"/>
      <c r="L14" s="95">
        <f t="shared" ref="L14:L23" si="2">ROUND($F14*K14,0)</f>
        <v>0</v>
      </c>
      <c r="M14" s="132"/>
      <c r="N14" s="95">
        <f t="shared" ref="N14:N23" si="3">ROUND($F14*M14,0)</f>
        <v>0</v>
      </c>
      <c r="O14" s="132"/>
      <c r="P14" s="95">
        <f t="shared" ref="P14:P23" si="4">ROUND($F14*O14,0)</f>
        <v>0</v>
      </c>
      <c r="Q14" s="132"/>
      <c r="R14" s="95">
        <f t="shared" ref="R14:R23" si="5">ROUND($F14*Q14,0)</f>
        <v>0</v>
      </c>
      <c r="S14" s="132"/>
      <c r="T14" s="95">
        <f t="shared" ref="T14:T23" si="6">ROUND($F14*S14,0)</f>
        <v>0</v>
      </c>
      <c r="U14" s="132"/>
      <c r="V14" s="95">
        <f t="shared" ref="V14:V23" si="7">ROUND($F14*U14,0)</f>
        <v>0</v>
      </c>
      <c r="W14" s="107">
        <f t="shared" ref="W14:W38" si="8">SUM(H14,J14,L14,N14,P14,R14,T14,V14)</f>
        <v>0</v>
      </c>
      <c r="X14" s="70"/>
      <c r="Y14" s="134" t="str">
        <f t="shared" ref="Y14:Y23" si="9">IF(B14&lt;&gt;"",B14,"")</f>
        <v/>
      </c>
      <c r="Z14" s="131">
        <f t="shared" ref="Z14:Z23" si="10">F14</f>
        <v>0</v>
      </c>
      <c r="AA14" s="129">
        <f t="shared" ref="AA14:AA23" si="11">IFERROR(AB14/$Z14,0)</f>
        <v>0</v>
      </c>
      <c r="AB14" s="95">
        <f t="shared" ref="AB14:AB23" si="12">IF(NOT(ISBLANK($AB$11)),
    ROUND(SUMPRODUCT($H$45:$V$45,H14:V14),0),
    0)</f>
        <v>0</v>
      </c>
      <c r="AC14" s="129">
        <f t="shared" ref="AC14:AC23" si="13">IFERROR(AD14/$Z14,0)</f>
        <v>0</v>
      </c>
      <c r="AD14" s="95">
        <f t="shared" ref="AD14:AD23" si="14">IF(NOT(ISBLANK($AD$11)),
    ROUND(SUMPRODUCT($H$46:$V$46,H14:V14),0)-AB14,
    0)</f>
        <v>0</v>
      </c>
      <c r="AE14" s="129">
        <f t="shared" ref="AE14:AE23" si="15">IFERROR(AF14/$Z14,0)</f>
        <v>0</v>
      </c>
      <c r="AF14" s="95">
        <f t="shared" ref="AF14:AF23" si="16">IF(NOT(ISBLANK(AF$11)),
   ROUND(SUMPRODUCT($H$47:$V$47,H14:V14),0)-(AB14+AD14),
   0)</f>
        <v>0</v>
      </c>
      <c r="AG14" s="129">
        <f t="shared" ref="AG14:AG23" si="17">IFERROR(AH14/$Z14,0)</f>
        <v>0</v>
      </c>
      <c r="AH14" s="95">
        <f t="shared" ref="AH14:AH23" si="18">IF(NOT(ISBLANK(AH$11)),
   ROUND(SUMPRODUCT($H$48:$V$48,H14:V14),0)-(AB14+AD14+AF14),
  0)</f>
        <v>0</v>
      </c>
      <c r="AI14" s="66">
        <f t="shared" ref="AI14:AI38" si="19">AB14+AD14+AF14+AH14</f>
        <v>0</v>
      </c>
      <c r="AJ14" s="70"/>
      <c r="AK14" s="134" t="str">
        <f t="shared" ref="AK14:AK23" si="20">IF(B14&lt;&gt;"",B14,"")</f>
        <v/>
      </c>
      <c r="AL14" s="131" t="str">
        <f t="shared" ref="AL14:AL23" si="21">IF(F14&lt;&gt;"",F14,"")</f>
        <v/>
      </c>
      <c r="AM14" s="129">
        <f t="shared" ref="AM14:AM23" si="22">SUM(G14,I14,K14,M14,O14,Q14,S14,U14)</f>
        <v>0</v>
      </c>
      <c r="AN14" s="66">
        <f t="shared" ref="AN14:AN38" si="23">W14</f>
        <v>0</v>
      </c>
    </row>
    <row r="15" spans="1:41" s="116" customFormat="1" ht="15" customHeight="1" x14ac:dyDescent="0.25">
      <c r="B15" s="190"/>
      <c r="C15" s="191"/>
      <c r="D15" s="191"/>
      <c r="E15" s="192"/>
      <c r="F15" s="130"/>
      <c r="G15" s="132"/>
      <c r="H15" s="95">
        <f t="shared" si="0"/>
        <v>0</v>
      </c>
      <c r="I15" s="132"/>
      <c r="J15" s="95">
        <f t="shared" si="1"/>
        <v>0</v>
      </c>
      <c r="K15" s="132"/>
      <c r="L15" s="95">
        <f t="shared" si="2"/>
        <v>0</v>
      </c>
      <c r="M15" s="132"/>
      <c r="N15" s="95">
        <f t="shared" si="3"/>
        <v>0</v>
      </c>
      <c r="O15" s="132"/>
      <c r="P15" s="95">
        <f t="shared" si="4"/>
        <v>0</v>
      </c>
      <c r="Q15" s="132"/>
      <c r="R15" s="95">
        <f t="shared" si="5"/>
        <v>0</v>
      </c>
      <c r="S15" s="132"/>
      <c r="T15" s="95">
        <f t="shared" si="6"/>
        <v>0</v>
      </c>
      <c r="U15" s="132"/>
      <c r="V15" s="95">
        <f t="shared" si="7"/>
        <v>0</v>
      </c>
      <c r="W15" s="66">
        <f t="shared" si="8"/>
        <v>0</v>
      </c>
      <c r="X15" s="70"/>
      <c r="Y15" s="89" t="str">
        <f t="shared" si="9"/>
        <v/>
      </c>
      <c r="Z15" s="131">
        <f t="shared" si="10"/>
        <v>0</v>
      </c>
      <c r="AA15" s="129">
        <f t="shared" si="11"/>
        <v>0</v>
      </c>
      <c r="AB15" s="95">
        <f t="shared" si="12"/>
        <v>0</v>
      </c>
      <c r="AC15" s="129">
        <f t="shared" si="13"/>
        <v>0</v>
      </c>
      <c r="AD15" s="95">
        <f t="shared" si="14"/>
        <v>0</v>
      </c>
      <c r="AE15" s="129">
        <f t="shared" si="15"/>
        <v>0</v>
      </c>
      <c r="AF15" s="95">
        <f t="shared" si="16"/>
        <v>0</v>
      </c>
      <c r="AG15" s="129">
        <f t="shared" si="17"/>
        <v>0</v>
      </c>
      <c r="AH15" s="95">
        <f t="shared" si="18"/>
        <v>0</v>
      </c>
      <c r="AI15" s="66">
        <f t="shared" si="19"/>
        <v>0</v>
      </c>
      <c r="AJ15" s="70"/>
      <c r="AK15" s="89" t="str">
        <f t="shared" si="20"/>
        <v/>
      </c>
      <c r="AL15" s="131" t="str">
        <f t="shared" si="21"/>
        <v/>
      </c>
      <c r="AM15" s="129">
        <f t="shared" si="22"/>
        <v>0</v>
      </c>
      <c r="AN15" s="66">
        <f t="shared" si="23"/>
        <v>0</v>
      </c>
    </row>
    <row r="16" spans="1:41" s="116" customFormat="1" ht="15" customHeight="1" x14ac:dyDescent="0.25">
      <c r="B16" s="190"/>
      <c r="C16" s="191"/>
      <c r="D16" s="191"/>
      <c r="E16" s="192"/>
      <c r="F16" s="130"/>
      <c r="G16" s="132"/>
      <c r="H16" s="95">
        <f t="shared" si="0"/>
        <v>0</v>
      </c>
      <c r="I16" s="132"/>
      <c r="J16" s="95">
        <f t="shared" si="1"/>
        <v>0</v>
      </c>
      <c r="K16" s="132"/>
      <c r="L16" s="95">
        <f t="shared" si="2"/>
        <v>0</v>
      </c>
      <c r="M16" s="132"/>
      <c r="N16" s="95">
        <f t="shared" si="3"/>
        <v>0</v>
      </c>
      <c r="O16" s="132"/>
      <c r="P16" s="95">
        <f t="shared" si="4"/>
        <v>0</v>
      </c>
      <c r="Q16" s="132"/>
      <c r="R16" s="95">
        <f t="shared" si="5"/>
        <v>0</v>
      </c>
      <c r="S16" s="132"/>
      <c r="T16" s="95">
        <f t="shared" si="6"/>
        <v>0</v>
      </c>
      <c r="U16" s="132"/>
      <c r="V16" s="95">
        <f t="shared" si="7"/>
        <v>0</v>
      </c>
      <c r="W16" s="66">
        <f t="shared" si="8"/>
        <v>0</v>
      </c>
      <c r="X16" s="70"/>
      <c r="Y16" s="89" t="str">
        <f t="shared" si="9"/>
        <v/>
      </c>
      <c r="Z16" s="131">
        <f t="shared" si="10"/>
        <v>0</v>
      </c>
      <c r="AA16" s="129">
        <f t="shared" si="11"/>
        <v>0</v>
      </c>
      <c r="AB16" s="95">
        <f t="shared" si="12"/>
        <v>0</v>
      </c>
      <c r="AC16" s="129">
        <f t="shared" si="13"/>
        <v>0</v>
      </c>
      <c r="AD16" s="95">
        <f t="shared" si="14"/>
        <v>0</v>
      </c>
      <c r="AE16" s="129">
        <f t="shared" si="15"/>
        <v>0</v>
      </c>
      <c r="AF16" s="95">
        <f t="shared" si="16"/>
        <v>0</v>
      </c>
      <c r="AG16" s="129">
        <f t="shared" si="17"/>
        <v>0</v>
      </c>
      <c r="AH16" s="95">
        <f t="shared" si="18"/>
        <v>0</v>
      </c>
      <c r="AI16" s="66">
        <f t="shared" si="19"/>
        <v>0</v>
      </c>
      <c r="AJ16" s="70"/>
      <c r="AK16" s="89" t="str">
        <f t="shared" si="20"/>
        <v/>
      </c>
      <c r="AL16" s="131" t="str">
        <f t="shared" si="21"/>
        <v/>
      </c>
      <c r="AM16" s="129">
        <f t="shared" si="22"/>
        <v>0</v>
      </c>
      <c r="AN16" s="66">
        <f t="shared" si="23"/>
        <v>0</v>
      </c>
    </row>
    <row r="17" spans="2:40" s="116" customFormat="1" ht="15" customHeight="1" x14ac:dyDescent="0.25">
      <c r="B17" s="190"/>
      <c r="C17" s="191"/>
      <c r="D17" s="191"/>
      <c r="E17" s="192"/>
      <c r="F17" s="130"/>
      <c r="G17" s="132"/>
      <c r="H17" s="95">
        <f t="shared" si="0"/>
        <v>0</v>
      </c>
      <c r="I17" s="132"/>
      <c r="J17" s="95">
        <f t="shared" si="1"/>
        <v>0</v>
      </c>
      <c r="K17" s="132"/>
      <c r="L17" s="95">
        <f t="shared" si="2"/>
        <v>0</v>
      </c>
      <c r="M17" s="132"/>
      <c r="N17" s="95">
        <f t="shared" si="3"/>
        <v>0</v>
      </c>
      <c r="O17" s="132"/>
      <c r="P17" s="95">
        <f t="shared" si="4"/>
        <v>0</v>
      </c>
      <c r="Q17" s="132"/>
      <c r="R17" s="95">
        <f t="shared" si="5"/>
        <v>0</v>
      </c>
      <c r="S17" s="132"/>
      <c r="T17" s="95">
        <f t="shared" si="6"/>
        <v>0</v>
      </c>
      <c r="U17" s="132"/>
      <c r="V17" s="95">
        <f t="shared" si="7"/>
        <v>0</v>
      </c>
      <c r="W17" s="66">
        <f t="shared" si="8"/>
        <v>0</v>
      </c>
      <c r="X17" s="70"/>
      <c r="Y17" s="89" t="str">
        <f t="shared" si="9"/>
        <v/>
      </c>
      <c r="Z17" s="131">
        <f t="shared" si="10"/>
        <v>0</v>
      </c>
      <c r="AA17" s="129">
        <f t="shared" si="11"/>
        <v>0</v>
      </c>
      <c r="AB17" s="95">
        <f t="shared" si="12"/>
        <v>0</v>
      </c>
      <c r="AC17" s="129">
        <f t="shared" si="13"/>
        <v>0</v>
      </c>
      <c r="AD17" s="95">
        <f t="shared" si="14"/>
        <v>0</v>
      </c>
      <c r="AE17" s="129">
        <f t="shared" si="15"/>
        <v>0</v>
      </c>
      <c r="AF17" s="95">
        <f t="shared" si="16"/>
        <v>0</v>
      </c>
      <c r="AG17" s="129">
        <f t="shared" si="17"/>
        <v>0</v>
      </c>
      <c r="AH17" s="95">
        <f t="shared" si="18"/>
        <v>0</v>
      </c>
      <c r="AI17" s="66">
        <f t="shared" si="19"/>
        <v>0</v>
      </c>
      <c r="AJ17" s="70"/>
      <c r="AK17" s="89" t="str">
        <f t="shared" si="20"/>
        <v/>
      </c>
      <c r="AL17" s="133" t="str">
        <f t="shared" si="21"/>
        <v/>
      </c>
      <c r="AM17" s="124">
        <f t="shared" si="22"/>
        <v>0</v>
      </c>
      <c r="AN17" s="88">
        <f t="shared" si="23"/>
        <v>0</v>
      </c>
    </row>
    <row r="18" spans="2:40" s="116" customFormat="1" ht="15" customHeight="1" x14ac:dyDescent="0.25">
      <c r="B18" s="190"/>
      <c r="C18" s="191"/>
      <c r="D18" s="191"/>
      <c r="E18" s="192"/>
      <c r="F18" s="130"/>
      <c r="G18" s="132"/>
      <c r="H18" s="95">
        <f t="shared" si="0"/>
        <v>0</v>
      </c>
      <c r="I18" s="132"/>
      <c r="J18" s="95">
        <f t="shared" si="1"/>
        <v>0</v>
      </c>
      <c r="K18" s="132"/>
      <c r="L18" s="95">
        <f t="shared" si="2"/>
        <v>0</v>
      </c>
      <c r="M18" s="132"/>
      <c r="N18" s="95">
        <f t="shared" si="3"/>
        <v>0</v>
      </c>
      <c r="O18" s="132"/>
      <c r="P18" s="95">
        <f t="shared" si="4"/>
        <v>0</v>
      </c>
      <c r="Q18" s="132"/>
      <c r="R18" s="95">
        <f t="shared" si="5"/>
        <v>0</v>
      </c>
      <c r="S18" s="132"/>
      <c r="T18" s="95">
        <f t="shared" si="6"/>
        <v>0</v>
      </c>
      <c r="U18" s="132"/>
      <c r="V18" s="95">
        <f t="shared" si="7"/>
        <v>0</v>
      </c>
      <c r="W18" s="66">
        <f t="shared" si="8"/>
        <v>0</v>
      </c>
      <c r="X18" s="70"/>
      <c r="Y18" s="89" t="str">
        <f t="shared" si="9"/>
        <v/>
      </c>
      <c r="Z18" s="131">
        <f t="shared" si="10"/>
        <v>0</v>
      </c>
      <c r="AA18" s="129">
        <f t="shared" si="11"/>
        <v>0</v>
      </c>
      <c r="AB18" s="95">
        <f t="shared" si="12"/>
        <v>0</v>
      </c>
      <c r="AC18" s="129">
        <f t="shared" si="13"/>
        <v>0</v>
      </c>
      <c r="AD18" s="95">
        <f t="shared" si="14"/>
        <v>0</v>
      </c>
      <c r="AE18" s="129">
        <f t="shared" si="15"/>
        <v>0</v>
      </c>
      <c r="AF18" s="95">
        <f t="shared" si="16"/>
        <v>0</v>
      </c>
      <c r="AG18" s="129">
        <f t="shared" si="17"/>
        <v>0</v>
      </c>
      <c r="AH18" s="95">
        <f t="shared" si="18"/>
        <v>0</v>
      </c>
      <c r="AI18" s="66">
        <f t="shared" si="19"/>
        <v>0</v>
      </c>
      <c r="AJ18" s="70"/>
      <c r="AK18" s="89" t="str">
        <f t="shared" si="20"/>
        <v/>
      </c>
      <c r="AL18" s="133" t="str">
        <f t="shared" si="21"/>
        <v/>
      </c>
      <c r="AM18" s="124">
        <f t="shared" si="22"/>
        <v>0</v>
      </c>
      <c r="AN18" s="88">
        <f t="shared" si="23"/>
        <v>0</v>
      </c>
    </row>
    <row r="19" spans="2:40" s="116" customFormat="1" ht="15" customHeight="1" x14ac:dyDescent="0.25">
      <c r="B19" s="190"/>
      <c r="C19" s="191"/>
      <c r="D19" s="191"/>
      <c r="E19" s="192"/>
      <c r="F19" s="130"/>
      <c r="G19" s="132"/>
      <c r="H19" s="95">
        <f t="shared" si="0"/>
        <v>0</v>
      </c>
      <c r="I19" s="132"/>
      <c r="J19" s="95">
        <f t="shared" si="1"/>
        <v>0</v>
      </c>
      <c r="K19" s="132"/>
      <c r="L19" s="95">
        <f t="shared" si="2"/>
        <v>0</v>
      </c>
      <c r="M19" s="132"/>
      <c r="N19" s="95">
        <f t="shared" si="3"/>
        <v>0</v>
      </c>
      <c r="O19" s="132"/>
      <c r="P19" s="95">
        <f t="shared" si="4"/>
        <v>0</v>
      </c>
      <c r="Q19" s="132"/>
      <c r="R19" s="95">
        <f t="shared" si="5"/>
        <v>0</v>
      </c>
      <c r="S19" s="132"/>
      <c r="T19" s="95">
        <f t="shared" si="6"/>
        <v>0</v>
      </c>
      <c r="U19" s="132"/>
      <c r="V19" s="95">
        <f t="shared" si="7"/>
        <v>0</v>
      </c>
      <c r="W19" s="66">
        <f t="shared" si="8"/>
        <v>0</v>
      </c>
      <c r="X19" s="70"/>
      <c r="Y19" s="89" t="str">
        <f t="shared" si="9"/>
        <v/>
      </c>
      <c r="Z19" s="131">
        <f t="shared" si="10"/>
        <v>0</v>
      </c>
      <c r="AA19" s="129">
        <f t="shared" si="11"/>
        <v>0</v>
      </c>
      <c r="AB19" s="95">
        <f t="shared" si="12"/>
        <v>0</v>
      </c>
      <c r="AC19" s="129">
        <f t="shared" si="13"/>
        <v>0</v>
      </c>
      <c r="AD19" s="95">
        <f t="shared" si="14"/>
        <v>0</v>
      </c>
      <c r="AE19" s="129">
        <f t="shared" si="15"/>
        <v>0</v>
      </c>
      <c r="AF19" s="95">
        <f t="shared" si="16"/>
        <v>0</v>
      </c>
      <c r="AG19" s="129">
        <f t="shared" si="17"/>
        <v>0</v>
      </c>
      <c r="AH19" s="95">
        <f t="shared" si="18"/>
        <v>0</v>
      </c>
      <c r="AI19" s="66">
        <f t="shared" si="19"/>
        <v>0</v>
      </c>
      <c r="AJ19" s="70"/>
      <c r="AK19" s="89" t="str">
        <f t="shared" si="20"/>
        <v/>
      </c>
      <c r="AL19" s="133" t="str">
        <f t="shared" si="21"/>
        <v/>
      </c>
      <c r="AM19" s="124">
        <f t="shared" si="22"/>
        <v>0</v>
      </c>
      <c r="AN19" s="88">
        <f t="shared" si="23"/>
        <v>0</v>
      </c>
    </row>
    <row r="20" spans="2:40" s="116" customFormat="1" ht="15" customHeight="1" x14ac:dyDescent="0.25">
      <c r="B20" s="190"/>
      <c r="C20" s="191"/>
      <c r="D20" s="191"/>
      <c r="E20" s="192"/>
      <c r="F20" s="130"/>
      <c r="G20" s="132"/>
      <c r="H20" s="95">
        <f t="shared" si="0"/>
        <v>0</v>
      </c>
      <c r="I20" s="132"/>
      <c r="J20" s="95">
        <f t="shared" si="1"/>
        <v>0</v>
      </c>
      <c r="K20" s="132"/>
      <c r="L20" s="95">
        <f t="shared" si="2"/>
        <v>0</v>
      </c>
      <c r="M20" s="132"/>
      <c r="N20" s="95">
        <f t="shared" si="3"/>
        <v>0</v>
      </c>
      <c r="O20" s="132"/>
      <c r="P20" s="95">
        <f t="shared" si="4"/>
        <v>0</v>
      </c>
      <c r="Q20" s="132"/>
      <c r="R20" s="95">
        <f t="shared" si="5"/>
        <v>0</v>
      </c>
      <c r="S20" s="132"/>
      <c r="T20" s="95">
        <f t="shared" si="6"/>
        <v>0</v>
      </c>
      <c r="U20" s="132"/>
      <c r="V20" s="95">
        <f t="shared" si="7"/>
        <v>0</v>
      </c>
      <c r="W20" s="66">
        <f t="shared" si="8"/>
        <v>0</v>
      </c>
      <c r="X20" s="70"/>
      <c r="Y20" s="89" t="str">
        <f t="shared" si="9"/>
        <v/>
      </c>
      <c r="Z20" s="131">
        <f t="shared" si="10"/>
        <v>0</v>
      </c>
      <c r="AA20" s="129">
        <f t="shared" si="11"/>
        <v>0</v>
      </c>
      <c r="AB20" s="95">
        <f t="shared" si="12"/>
        <v>0</v>
      </c>
      <c r="AC20" s="129">
        <f t="shared" si="13"/>
        <v>0</v>
      </c>
      <c r="AD20" s="95">
        <f t="shared" si="14"/>
        <v>0</v>
      </c>
      <c r="AE20" s="129">
        <f t="shared" si="15"/>
        <v>0</v>
      </c>
      <c r="AF20" s="95">
        <f t="shared" si="16"/>
        <v>0</v>
      </c>
      <c r="AG20" s="129">
        <f t="shared" si="17"/>
        <v>0</v>
      </c>
      <c r="AH20" s="95">
        <f t="shared" si="18"/>
        <v>0</v>
      </c>
      <c r="AI20" s="66">
        <f t="shared" si="19"/>
        <v>0</v>
      </c>
      <c r="AJ20" s="70"/>
      <c r="AK20" s="89" t="str">
        <f t="shared" si="20"/>
        <v/>
      </c>
      <c r="AL20" s="131" t="str">
        <f t="shared" si="21"/>
        <v/>
      </c>
      <c r="AM20" s="129">
        <f t="shared" si="22"/>
        <v>0</v>
      </c>
      <c r="AN20" s="66">
        <f t="shared" si="23"/>
        <v>0</v>
      </c>
    </row>
    <row r="21" spans="2:40" s="116" customFormat="1" ht="15" customHeight="1" x14ac:dyDescent="0.25">
      <c r="B21" s="190"/>
      <c r="C21" s="191"/>
      <c r="D21" s="191"/>
      <c r="E21" s="192"/>
      <c r="F21" s="130"/>
      <c r="G21" s="132"/>
      <c r="H21" s="95">
        <f t="shared" si="0"/>
        <v>0</v>
      </c>
      <c r="I21" s="132"/>
      <c r="J21" s="95">
        <f t="shared" si="1"/>
        <v>0</v>
      </c>
      <c r="K21" s="132"/>
      <c r="L21" s="95">
        <f t="shared" si="2"/>
        <v>0</v>
      </c>
      <c r="M21" s="132"/>
      <c r="N21" s="95">
        <f t="shared" si="3"/>
        <v>0</v>
      </c>
      <c r="O21" s="132"/>
      <c r="P21" s="95">
        <f t="shared" si="4"/>
        <v>0</v>
      </c>
      <c r="Q21" s="132"/>
      <c r="R21" s="95">
        <f t="shared" si="5"/>
        <v>0</v>
      </c>
      <c r="S21" s="132"/>
      <c r="T21" s="95">
        <f t="shared" si="6"/>
        <v>0</v>
      </c>
      <c r="U21" s="132"/>
      <c r="V21" s="95">
        <f t="shared" si="7"/>
        <v>0</v>
      </c>
      <c r="W21" s="66">
        <f t="shared" si="8"/>
        <v>0</v>
      </c>
      <c r="X21" s="70"/>
      <c r="Y21" s="89" t="str">
        <f t="shared" si="9"/>
        <v/>
      </c>
      <c r="Z21" s="131">
        <f t="shared" si="10"/>
        <v>0</v>
      </c>
      <c r="AA21" s="129">
        <f t="shared" si="11"/>
        <v>0</v>
      </c>
      <c r="AB21" s="95">
        <f t="shared" si="12"/>
        <v>0</v>
      </c>
      <c r="AC21" s="129">
        <f t="shared" si="13"/>
        <v>0</v>
      </c>
      <c r="AD21" s="95">
        <f t="shared" si="14"/>
        <v>0</v>
      </c>
      <c r="AE21" s="129">
        <f t="shared" si="15"/>
        <v>0</v>
      </c>
      <c r="AF21" s="95">
        <f t="shared" si="16"/>
        <v>0</v>
      </c>
      <c r="AG21" s="129">
        <f t="shared" si="17"/>
        <v>0</v>
      </c>
      <c r="AH21" s="95">
        <f t="shared" si="18"/>
        <v>0</v>
      </c>
      <c r="AI21" s="66">
        <f t="shared" si="19"/>
        <v>0</v>
      </c>
      <c r="AJ21" s="70"/>
      <c r="AK21" s="89" t="str">
        <f t="shared" si="20"/>
        <v/>
      </c>
      <c r="AL21" s="131" t="str">
        <f t="shared" si="21"/>
        <v/>
      </c>
      <c r="AM21" s="129">
        <f t="shared" si="22"/>
        <v>0</v>
      </c>
      <c r="AN21" s="66">
        <f t="shared" si="23"/>
        <v>0</v>
      </c>
    </row>
    <row r="22" spans="2:40" s="116" customFormat="1" x14ac:dyDescent="0.25">
      <c r="B22" s="190"/>
      <c r="C22" s="191"/>
      <c r="D22" s="191"/>
      <c r="E22" s="192"/>
      <c r="F22" s="130"/>
      <c r="G22" s="127"/>
      <c r="H22" s="90">
        <f t="shared" si="0"/>
        <v>0</v>
      </c>
      <c r="I22" s="127"/>
      <c r="J22" s="90">
        <f t="shared" si="1"/>
        <v>0</v>
      </c>
      <c r="K22" s="127"/>
      <c r="L22" s="90">
        <f t="shared" si="2"/>
        <v>0</v>
      </c>
      <c r="M22" s="127"/>
      <c r="N22" s="90">
        <f t="shared" si="3"/>
        <v>0</v>
      </c>
      <c r="O22" s="127"/>
      <c r="P22" s="90">
        <f t="shared" si="4"/>
        <v>0</v>
      </c>
      <c r="Q22" s="127"/>
      <c r="R22" s="90">
        <f t="shared" si="5"/>
        <v>0</v>
      </c>
      <c r="S22" s="127"/>
      <c r="T22" s="90">
        <f t="shared" si="6"/>
        <v>0</v>
      </c>
      <c r="U22" s="127"/>
      <c r="V22" s="90">
        <f t="shared" si="7"/>
        <v>0</v>
      </c>
      <c r="W22" s="88">
        <f t="shared" si="8"/>
        <v>0</v>
      </c>
      <c r="X22" s="70"/>
      <c r="Y22" s="89" t="str">
        <f t="shared" si="9"/>
        <v/>
      </c>
      <c r="Z22" s="125">
        <f t="shared" si="10"/>
        <v>0</v>
      </c>
      <c r="AA22" s="126">
        <f t="shared" si="11"/>
        <v>0</v>
      </c>
      <c r="AB22" s="90">
        <f t="shared" si="12"/>
        <v>0</v>
      </c>
      <c r="AC22" s="126">
        <f t="shared" si="13"/>
        <v>0</v>
      </c>
      <c r="AD22" s="90">
        <f t="shared" si="14"/>
        <v>0</v>
      </c>
      <c r="AE22" s="126">
        <f t="shared" si="15"/>
        <v>0</v>
      </c>
      <c r="AF22" s="90">
        <f t="shared" si="16"/>
        <v>0</v>
      </c>
      <c r="AG22" s="126">
        <f t="shared" si="17"/>
        <v>0</v>
      </c>
      <c r="AH22" s="90">
        <f t="shared" si="18"/>
        <v>0</v>
      </c>
      <c r="AI22" s="123">
        <f t="shared" si="19"/>
        <v>0</v>
      </c>
      <c r="AJ22" s="70"/>
      <c r="AK22" s="89" t="str">
        <f t="shared" si="20"/>
        <v/>
      </c>
      <c r="AL22" s="125" t="str">
        <f t="shared" si="21"/>
        <v/>
      </c>
      <c r="AM22" s="129">
        <f t="shared" si="22"/>
        <v>0</v>
      </c>
      <c r="AN22" s="123">
        <f t="shared" si="23"/>
        <v>0</v>
      </c>
    </row>
    <row r="23" spans="2:40" s="116" customFormat="1" x14ac:dyDescent="0.25">
      <c r="B23" s="190"/>
      <c r="C23" s="191"/>
      <c r="D23" s="191"/>
      <c r="E23" s="192"/>
      <c r="F23" s="128"/>
      <c r="G23" s="127"/>
      <c r="H23" s="90">
        <f t="shared" si="0"/>
        <v>0</v>
      </c>
      <c r="I23" s="127"/>
      <c r="J23" s="90">
        <f t="shared" si="1"/>
        <v>0</v>
      </c>
      <c r="K23" s="127"/>
      <c r="L23" s="90">
        <f t="shared" si="2"/>
        <v>0</v>
      </c>
      <c r="M23" s="127"/>
      <c r="N23" s="90">
        <f t="shared" si="3"/>
        <v>0</v>
      </c>
      <c r="O23" s="127"/>
      <c r="P23" s="90">
        <f t="shared" si="4"/>
        <v>0</v>
      </c>
      <c r="Q23" s="127"/>
      <c r="R23" s="90">
        <f t="shared" si="5"/>
        <v>0</v>
      </c>
      <c r="S23" s="127"/>
      <c r="T23" s="90">
        <f t="shared" si="6"/>
        <v>0</v>
      </c>
      <c r="U23" s="127"/>
      <c r="V23" s="90">
        <f t="shared" si="7"/>
        <v>0</v>
      </c>
      <c r="W23" s="88">
        <f t="shared" si="8"/>
        <v>0</v>
      </c>
      <c r="X23" s="70"/>
      <c r="Y23" s="89" t="str">
        <f t="shared" si="9"/>
        <v/>
      </c>
      <c r="Z23" s="125">
        <f t="shared" si="10"/>
        <v>0</v>
      </c>
      <c r="AA23" s="126">
        <f t="shared" si="11"/>
        <v>0</v>
      </c>
      <c r="AB23" s="90">
        <f t="shared" si="12"/>
        <v>0</v>
      </c>
      <c r="AC23" s="126">
        <f t="shared" si="13"/>
        <v>0</v>
      </c>
      <c r="AD23" s="90">
        <f t="shared" si="14"/>
        <v>0</v>
      </c>
      <c r="AE23" s="126">
        <f t="shared" si="15"/>
        <v>0</v>
      </c>
      <c r="AF23" s="90">
        <f t="shared" si="16"/>
        <v>0</v>
      </c>
      <c r="AG23" s="126">
        <f t="shared" si="17"/>
        <v>0</v>
      </c>
      <c r="AH23" s="90">
        <f t="shared" si="18"/>
        <v>0</v>
      </c>
      <c r="AI23" s="123">
        <f t="shared" si="19"/>
        <v>0</v>
      </c>
      <c r="AJ23" s="70"/>
      <c r="AK23" s="89" t="str">
        <f t="shared" si="20"/>
        <v/>
      </c>
      <c r="AL23" s="125" t="str">
        <f t="shared" si="21"/>
        <v/>
      </c>
      <c r="AM23" s="124">
        <f t="shared" si="22"/>
        <v>0</v>
      </c>
      <c r="AN23" s="123">
        <f t="shared" si="23"/>
        <v>0</v>
      </c>
    </row>
    <row r="24" spans="2:40" s="116" customFormat="1" ht="15.75" customHeight="1" thickBot="1" x14ac:dyDescent="0.3">
      <c r="B24" s="214" t="s">
        <v>7</v>
      </c>
      <c r="C24" s="215"/>
      <c r="D24" s="215"/>
      <c r="E24" s="216"/>
      <c r="F24" s="121"/>
      <c r="G24" s="120"/>
      <c r="H24" s="64">
        <f ca="1">SUBTOTAL(9,H13:OFFSET(H24,-1,0))</f>
        <v>0</v>
      </c>
      <c r="I24" s="122"/>
      <c r="J24" s="64">
        <f ca="1">SUBTOTAL(9,J13:OFFSET(J24,-1,0))</f>
        <v>0</v>
      </c>
      <c r="K24" s="122"/>
      <c r="L24" s="64">
        <f ca="1">SUBTOTAL(9,L13:OFFSET(L24,-1,0))</f>
        <v>0</v>
      </c>
      <c r="M24" s="122"/>
      <c r="N24" s="64">
        <f ca="1">SUBTOTAL(9,N13:OFFSET(N24,-1,0))</f>
        <v>0</v>
      </c>
      <c r="O24" s="122"/>
      <c r="P24" s="64">
        <f ca="1">SUBTOTAL(9,P13:OFFSET(P24,-1,0))</f>
        <v>0</v>
      </c>
      <c r="Q24" s="122"/>
      <c r="R24" s="64">
        <f ca="1">SUBTOTAL(9,R13:OFFSET(R24,-1,0))</f>
        <v>0</v>
      </c>
      <c r="S24" s="122"/>
      <c r="T24" s="64">
        <f ca="1">SUBTOTAL(9,T13:OFFSET(T24,-1,0))</f>
        <v>0</v>
      </c>
      <c r="U24" s="122"/>
      <c r="V24" s="64">
        <f ca="1">SUBTOTAL(9,V13:OFFSET(V24,-1,0))</f>
        <v>0</v>
      </c>
      <c r="W24" s="111">
        <f t="shared" ca="1" si="8"/>
        <v>0</v>
      </c>
      <c r="X24" s="42"/>
      <c r="Y24" s="110" t="s">
        <v>7</v>
      </c>
      <c r="Z24" s="121"/>
      <c r="AA24" s="120"/>
      <c r="AB24" s="64">
        <f ca="1">SUBTOTAL(9,AB13:OFFSET(AB24,-1,0))</f>
        <v>0</v>
      </c>
      <c r="AC24" s="122"/>
      <c r="AD24" s="64">
        <f ca="1">SUBTOTAL(9,AD13:OFFSET(AD24,-1,0))</f>
        <v>0</v>
      </c>
      <c r="AE24" s="122"/>
      <c r="AF24" s="64">
        <f ca="1">SUBTOTAL(9,AF13:OFFSET(AF24,-1,0))</f>
        <v>0</v>
      </c>
      <c r="AG24" s="122"/>
      <c r="AH24" s="64">
        <f ca="1">SUBTOTAL(9,AH13:OFFSET(AH24,-1,0))</f>
        <v>0</v>
      </c>
      <c r="AI24" s="60">
        <f t="shared" ca="1" si="19"/>
        <v>0</v>
      </c>
      <c r="AJ24" s="57"/>
      <c r="AK24" s="110" t="s">
        <v>7</v>
      </c>
      <c r="AL24" s="121"/>
      <c r="AM24" s="120"/>
      <c r="AN24" s="60">
        <f t="shared" ca="1" si="23"/>
        <v>0</v>
      </c>
    </row>
    <row r="25" spans="2:40" s="116" customFormat="1" ht="25.5" customHeight="1" x14ac:dyDescent="0.25">
      <c r="B25" s="217" t="s">
        <v>8</v>
      </c>
      <c r="C25" s="218"/>
      <c r="D25" s="218"/>
      <c r="E25" s="218"/>
      <c r="F25" s="103"/>
      <c r="G25" s="102"/>
      <c r="H25" s="119">
        <f ca="1">ROUND(H24*0.2,0)</f>
        <v>0</v>
      </c>
      <c r="I25" s="102"/>
      <c r="J25" s="119">
        <f ca="1">ROUND(J24*0.2,0)</f>
        <v>0</v>
      </c>
      <c r="K25" s="106"/>
      <c r="L25" s="119">
        <f ca="1">ROUND(L24*0.2,0)</f>
        <v>0</v>
      </c>
      <c r="M25" s="106"/>
      <c r="N25" s="119">
        <f ca="1">ROUND(N24*0.2,0)</f>
        <v>0</v>
      </c>
      <c r="O25" s="106"/>
      <c r="P25" s="119">
        <f ca="1">ROUND(P24*0.2,0)</f>
        <v>0</v>
      </c>
      <c r="Q25" s="106"/>
      <c r="R25" s="119">
        <f ca="1">ROUND(R24*0.2,0)</f>
        <v>0</v>
      </c>
      <c r="S25" s="106"/>
      <c r="T25" s="119">
        <f ca="1">ROUND(T24*0.2,0)</f>
        <v>0</v>
      </c>
      <c r="U25" s="106"/>
      <c r="V25" s="119">
        <f ca="1">ROUND(V24*0.2,0)</f>
        <v>0</v>
      </c>
      <c r="W25" s="78">
        <f t="shared" ca="1" si="8"/>
        <v>0</v>
      </c>
      <c r="X25" s="70"/>
      <c r="Y25" s="118" t="s">
        <v>8</v>
      </c>
      <c r="Z25" s="103"/>
      <c r="AA25" s="102"/>
      <c r="AB25" s="71">
        <f>IF(NOT(ISBLANK($AB$11)),
    ROUND(SUMPRODUCT($H$45:$V$45,H25:V25),0),
    0)</f>
        <v>0</v>
      </c>
      <c r="AC25" s="102"/>
      <c r="AD25" s="71">
        <f>IF(NOT(ISBLANK($AD$11)),
    ROUND(SUMPRODUCT($H$46:$V$46,H25:V25),0)-AB25,
    0)</f>
        <v>0</v>
      </c>
      <c r="AE25" s="106"/>
      <c r="AF25" s="71">
        <f>IF(NOT(ISBLANK(AF$11)),
   ROUND(SUMPRODUCT($H$47:$V$47,H25:V25),0)-(AB25+AD25),
   0)</f>
        <v>0</v>
      </c>
      <c r="AG25" s="106"/>
      <c r="AH25" s="71">
        <f>IF(NOT(ISBLANK(AH$11)),
   ROUND(SUMPRODUCT($H$48:$V$48,H25:V25),0)-(AB25+AD25+AF25),
  0)</f>
        <v>0</v>
      </c>
      <c r="AI25" s="78">
        <f t="shared" si="19"/>
        <v>0</v>
      </c>
      <c r="AJ25" s="70"/>
      <c r="AK25" s="118" t="s">
        <v>8</v>
      </c>
      <c r="AL25" s="103"/>
      <c r="AM25" s="102"/>
      <c r="AN25" s="78">
        <f t="shared" ca="1" si="23"/>
        <v>0</v>
      </c>
    </row>
    <row r="26" spans="2:40" s="116" customFormat="1" ht="15" customHeight="1" x14ac:dyDescent="0.25">
      <c r="B26" s="219" t="s">
        <v>33</v>
      </c>
      <c r="C26" s="220"/>
      <c r="D26" s="220"/>
      <c r="E26" s="220"/>
      <c r="F26" s="68"/>
      <c r="G26" s="67"/>
      <c r="H26" s="117"/>
      <c r="I26" s="92"/>
      <c r="J26" s="117"/>
      <c r="K26" s="96"/>
      <c r="L26" s="117"/>
      <c r="M26" s="96"/>
      <c r="N26" s="117"/>
      <c r="O26" s="96"/>
      <c r="P26" s="117"/>
      <c r="Q26" s="96"/>
      <c r="R26" s="117"/>
      <c r="S26" s="96"/>
      <c r="T26" s="117"/>
      <c r="U26" s="96"/>
      <c r="V26" s="117"/>
      <c r="W26" s="66">
        <f t="shared" si="8"/>
        <v>0</v>
      </c>
      <c r="X26" s="70"/>
      <c r="Y26" s="89" t="s">
        <v>33</v>
      </c>
      <c r="Z26" s="68"/>
      <c r="AA26" s="67"/>
      <c r="AB26" s="71">
        <f>IF(NOT(ISBLANK($AB$11)),
    ROUND(SUMPRODUCT($H$45:$V$45,H26:V26),0),
    0)</f>
        <v>0</v>
      </c>
      <c r="AC26" s="67"/>
      <c r="AD26" s="71">
        <f>IF(NOT(ISBLANK($AD$11)),
    ROUND(SUMPRODUCT($H$46:$V$46,H26:V26),0)-AB26,
    0)</f>
        <v>0</v>
      </c>
      <c r="AE26" s="72"/>
      <c r="AF26" s="71">
        <f>IF(NOT(ISBLANK(AF$11)),
   ROUND(SUMPRODUCT($H$47:$V$47,H26:V26),0)-(AB26+AD26),
   0)</f>
        <v>0</v>
      </c>
      <c r="AG26" s="72"/>
      <c r="AH26" s="71">
        <f>IF(NOT(ISBLANK(AH$11)),
   ROUND(SUMPRODUCT($H$48:$V$48,H26:V26),0)-(AB26+AD26+AF26),
  0)</f>
        <v>0</v>
      </c>
      <c r="AI26" s="66">
        <f t="shared" si="19"/>
        <v>0</v>
      </c>
      <c r="AJ26" s="70"/>
      <c r="AK26" s="89" t="s">
        <v>33</v>
      </c>
      <c r="AL26" s="68"/>
      <c r="AM26" s="67"/>
      <c r="AN26" s="66">
        <f t="shared" si="23"/>
        <v>0</v>
      </c>
    </row>
    <row r="27" spans="2:40" ht="15.75" customHeight="1" thickBot="1" x14ac:dyDescent="0.4">
      <c r="B27" s="214" t="s">
        <v>9</v>
      </c>
      <c r="C27" s="215"/>
      <c r="D27" s="215"/>
      <c r="E27" s="215"/>
      <c r="F27" s="115"/>
      <c r="G27" s="114"/>
      <c r="H27" s="112">
        <f ca="1">SUBTOTAL(9,H24:OFFSET(H27,-1,0))</f>
        <v>0</v>
      </c>
      <c r="I27" s="113"/>
      <c r="J27" s="112">
        <f ca="1">SUBTOTAL(9,J24:OFFSET(J27,-1,0))</f>
        <v>0</v>
      </c>
      <c r="K27" s="113"/>
      <c r="L27" s="112">
        <f ca="1">SUBTOTAL(9,L24:OFFSET(L27,-1,0))</f>
        <v>0</v>
      </c>
      <c r="M27" s="113"/>
      <c r="N27" s="112">
        <f ca="1">SUBTOTAL(9,N24:OFFSET(N27,-1,0))</f>
        <v>0</v>
      </c>
      <c r="O27" s="113"/>
      <c r="P27" s="112">
        <f ca="1">SUBTOTAL(9,P24:OFFSET(P27,-1,0))</f>
        <v>0</v>
      </c>
      <c r="Q27" s="113"/>
      <c r="R27" s="112">
        <f ca="1">SUBTOTAL(9,R24:OFFSET(R27,-1,0))</f>
        <v>0</v>
      </c>
      <c r="S27" s="113"/>
      <c r="T27" s="112">
        <f ca="1">SUBTOTAL(9,T24:OFFSET(T27,-1,0))</f>
        <v>0</v>
      </c>
      <c r="U27" s="113"/>
      <c r="V27" s="112">
        <f ca="1">SUBTOTAL(9,V24:OFFSET(V27,-1,0))</f>
        <v>0</v>
      </c>
      <c r="W27" s="111">
        <f t="shared" ca="1" si="8"/>
        <v>0</v>
      </c>
      <c r="X27" s="42"/>
      <c r="Y27" s="110" t="s">
        <v>9</v>
      </c>
      <c r="Z27" s="62"/>
      <c r="AA27" s="85"/>
      <c r="AB27" s="64">
        <f ca="1">SUBTOTAL(9,AB24:OFFSET(AB27,-1,0))</f>
        <v>0</v>
      </c>
      <c r="AC27" s="85"/>
      <c r="AD27" s="64">
        <f ca="1">SUBTOTAL(9,AD24:OFFSET(AD27,-1,0))</f>
        <v>0</v>
      </c>
      <c r="AE27" s="87"/>
      <c r="AF27" s="64">
        <f ca="1">SUBTOTAL(9,AF24:OFFSET(AF27,-1,0))</f>
        <v>0</v>
      </c>
      <c r="AG27" s="87"/>
      <c r="AH27" s="64">
        <f ca="1">SUBTOTAL(9,AH24:OFFSET(AH27,-1,0))</f>
        <v>0</v>
      </c>
      <c r="AI27" s="60">
        <f t="shared" ca="1" si="19"/>
        <v>0</v>
      </c>
      <c r="AJ27" s="42"/>
      <c r="AK27" s="110" t="s">
        <v>9</v>
      </c>
      <c r="AL27" s="62"/>
      <c r="AM27" s="85"/>
      <c r="AN27" s="60">
        <f t="shared" ca="1" si="23"/>
        <v>0</v>
      </c>
    </row>
    <row r="28" spans="2:40" x14ac:dyDescent="0.35">
      <c r="B28" s="222"/>
      <c r="C28" s="223"/>
      <c r="D28" s="223"/>
      <c r="E28" s="223"/>
      <c r="F28" s="109"/>
      <c r="G28" s="74"/>
      <c r="H28" s="108"/>
      <c r="I28" s="74"/>
      <c r="J28" s="108"/>
      <c r="K28" s="76"/>
      <c r="L28" s="108"/>
      <c r="M28" s="76"/>
      <c r="N28" s="108"/>
      <c r="O28" s="76"/>
      <c r="P28" s="108"/>
      <c r="Q28" s="76"/>
      <c r="R28" s="108"/>
      <c r="S28" s="76"/>
      <c r="T28" s="108"/>
      <c r="U28" s="76"/>
      <c r="V28" s="108"/>
      <c r="W28" s="107">
        <f t="shared" si="8"/>
        <v>0</v>
      </c>
      <c r="X28" s="70"/>
      <c r="Y28" s="104" t="str">
        <f>IF(B28&lt;&gt;"",B28,"")</f>
        <v/>
      </c>
      <c r="Z28" s="103"/>
      <c r="AA28" s="102"/>
      <c r="AB28" s="105">
        <f>IF(NOT(ISBLANK($AB$11)),
    ROUND(SUMPRODUCT($H$45:$V$45,H28:V28),0),
    0)</f>
        <v>0</v>
      </c>
      <c r="AC28" s="106"/>
      <c r="AD28" s="105">
        <f>IF(NOT(ISBLANK($AD$11)),
    ROUND(SUMPRODUCT($H$46:$V$46,H28:V28),0)-AB28,
    0)</f>
        <v>0</v>
      </c>
      <c r="AE28" s="106"/>
      <c r="AF28" s="105">
        <f>IF(NOT(ISBLANK(AF$11)),
   ROUND(SUMPRODUCT($H$47:$V$47,H28:V28),0)-(AB28+AD28),
   0)</f>
        <v>0</v>
      </c>
      <c r="AG28" s="106"/>
      <c r="AH28" s="105">
        <f>IF(NOT(ISBLANK(AH$11)),
   ROUND(SUMPRODUCT($H$48:$V$48,H28:V28),0)-(AB28+AD28+AF28),
  0)</f>
        <v>0</v>
      </c>
      <c r="AI28" s="78">
        <f t="shared" si="19"/>
        <v>0</v>
      </c>
      <c r="AJ28" s="70"/>
      <c r="AK28" s="104" t="str">
        <f>IF(B28&lt;&gt;"",B28,"")</f>
        <v/>
      </c>
      <c r="AL28" s="103"/>
      <c r="AM28" s="102"/>
      <c r="AN28" s="78">
        <f t="shared" si="23"/>
        <v>0</v>
      </c>
    </row>
    <row r="29" spans="2:40" x14ac:dyDescent="0.35">
      <c r="B29" s="190"/>
      <c r="C29" s="224"/>
      <c r="D29" s="224"/>
      <c r="E29" s="224"/>
      <c r="F29" s="101"/>
      <c r="G29" s="100"/>
      <c r="H29" s="98"/>
      <c r="I29" s="100"/>
      <c r="J29" s="98"/>
      <c r="K29" s="99"/>
      <c r="L29" s="98"/>
      <c r="M29" s="99"/>
      <c r="N29" s="98"/>
      <c r="O29" s="99"/>
      <c r="P29" s="98"/>
      <c r="Q29" s="99"/>
      <c r="R29" s="98"/>
      <c r="S29" s="99"/>
      <c r="T29" s="98"/>
      <c r="U29" s="99"/>
      <c r="V29" s="98"/>
      <c r="W29" s="66">
        <f t="shared" si="8"/>
        <v>0</v>
      </c>
      <c r="X29" s="70"/>
      <c r="Y29" s="94" t="str">
        <f>IF(B29&lt;&gt;"",B29,"")</f>
        <v/>
      </c>
      <c r="Z29" s="97"/>
      <c r="AA29" s="92"/>
      <c r="AB29" s="95">
        <f>IF(NOT(ISBLANK($AB$11)),
    ROUND(SUMPRODUCT($H$45:$V$45,H29:V29),0),
    0)</f>
        <v>0</v>
      </c>
      <c r="AC29" s="96"/>
      <c r="AD29" s="95">
        <f>IF(NOT(ISBLANK($AD$11)),
    ROUND(SUMPRODUCT($H$46:$V$46,H29:V29),0)-AB29,
    0)</f>
        <v>0</v>
      </c>
      <c r="AE29" s="96"/>
      <c r="AF29" s="95">
        <f>IF(NOT(ISBLANK(AF$11)),
   ROUND(SUMPRODUCT($H$47:$V$47,H29:V29),0)-(AB29+AD29),
   0)</f>
        <v>0</v>
      </c>
      <c r="AG29" s="96"/>
      <c r="AH29" s="95">
        <f>IF(NOT(ISBLANK(AH$11)),
   ROUND(SUMPRODUCT($H$48:$V$48,H29:V29),0)-(AB29+AD29+AF29),
  0)</f>
        <v>0</v>
      </c>
      <c r="AI29" s="66">
        <f t="shared" si="19"/>
        <v>0</v>
      </c>
      <c r="AJ29" s="70"/>
      <c r="AK29" s="94" t="str">
        <f>IF(B29&lt;&gt;"",B29,"")</f>
        <v/>
      </c>
      <c r="AL29" s="97"/>
      <c r="AM29" s="92"/>
      <c r="AN29" s="66">
        <f t="shared" si="23"/>
        <v>0</v>
      </c>
    </row>
    <row r="30" spans="2:40" x14ac:dyDescent="0.35">
      <c r="B30" s="190"/>
      <c r="C30" s="224"/>
      <c r="D30" s="224"/>
      <c r="E30" s="224"/>
      <c r="F30" s="68"/>
      <c r="G30" s="67"/>
      <c r="H30" s="91"/>
      <c r="I30" s="67"/>
      <c r="J30" s="91"/>
      <c r="K30" s="72"/>
      <c r="L30" s="91"/>
      <c r="M30" s="72"/>
      <c r="N30" s="91"/>
      <c r="O30" s="72"/>
      <c r="P30" s="91"/>
      <c r="Q30" s="72"/>
      <c r="R30" s="91"/>
      <c r="S30" s="72"/>
      <c r="T30" s="91"/>
      <c r="U30" s="72"/>
      <c r="V30" s="91"/>
      <c r="W30" s="66">
        <f t="shared" si="8"/>
        <v>0</v>
      </c>
      <c r="X30" s="70"/>
      <c r="Y30" s="94" t="str">
        <f>IF(B30&lt;&gt;"",B30,"")</f>
        <v/>
      </c>
      <c r="Z30" s="93"/>
      <c r="AA30" s="92"/>
      <c r="AB30" s="95">
        <f>IF(NOT(ISBLANK($AB$11)),
    ROUND(SUMPRODUCT($H$45:$V$45,H30:V30),0),
    0)</f>
        <v>0</v>
      </c>
      <c r="AC30" s="96"/>
      <c r="AD30" s="95">
        <f>IF(NOT(ISBLANK($AD$11)),
    ROUND(SUMPRODUCT($H$46:$V$46,H30:V30),0)-AB30,
    0)</f>
        <v>0</v>
      </c>
      <c r="AE30" s="96"/>
      <c r="AF30" s="95">
        <f>IF(NOT(ISBLANK(AF$11)),
   ROUND(SUMPRODUCT($H$47:$V$47,H30:V30),0)-(AB30+AD30),
   0)</f>
        <v>0</v>
      </c>
      <c r="AG30" s="96"/>
      <c r="AH30" s="95">
        <f>IF(NOT(ISBLANK(AH$11)),
   ROUND(SUMPRODUCT($H$48:$V$48,H30:V30),0)-(AB30+AD30+AF30),
  0)</f>
        <v>0</v>
      </c>
      <c r="AI30" s="66">
        <f t="shared" si="19"/>
        <v>0</v>
      </c>
      <c r="AJ30" s="70"/>
      <c r="AK30" s="94" t="str">
        <f>IF(B30&lt;&gt;"",B30,"")</f>
        <v/>
      </c>
      <c r="AL30" s="93"/>
      <c r="AM30" s="92"/>
      <c r="AN30" s="66">
        <f t="shared" si="23"/>
        <v>0</v>
      </c>
    </row>
    <row r="31" spans="2:40" x14ac:dyDescent="0.35">
      <c r="B31" s="190"/>
      <c r="C31" s="224"/>
      <c r="D31" s="224"/>
      <c r="E31" s="224"/>
      <c r="F31" s="68"/>
      <c r="G31" s="67"/>
      <c r="H31" s="91"/>
      <c r="I31" s="67"/>
      <c r="J31" s="91"/>
      <c r="K31" s="72"/>
      <c r="L31" s="91"/>
      <c r="M31" s="72"/>
      <c r="N31" s="91"/>
      <c r="O31" s="72"/>
      <c r="P31" s="91"/>
      <c r="Q31" s="72"/>
      <c r="R31" s="91"/>
      <c r="S31" s="72"/>
      <c r="T31" s="91"/>
      <c r="U31" s="72"/>
      <c r="V31" s="91"/>
      <c r="W31" s="66">
        <f t="shared" si="8"/>
        <v>0</v>
      </c>
      <c r="X31" s="70"/>
      <c r="Y31" s="94" t="str">
        <f>IF(B31&lt;&gt;"",B31,"")</f>
        <v/>
      </c>
      <c r="Z31" s="93"/>
      <c r="AA31" s="92"/>
      <c r="AB31" s="95">
        <f>IF(NOT(ISBLANK($AB$11)),
    ROUND(SUMPRODUCT($H$45:$V$45,H31:V31),0),
    0)</f>
        <v>0</v>
      </c>
      <c r="AC31" s="96"/>
      <c r="AD31" s="95">
        <f>IF(NOT(ISBLANK($AD$11)),
    ROUND(SUMPRODUCT($H$46:$V$46,H31:V31),0)-AB31,
    0)</f>
        <v>0</v>
      </c>
      <c r="AE31" s="96"/>
      <c r="AF31" s="95">
        <f>IF(NOT(ISBLANK(AF$11)),
   ROUND(SUMPRODUCT($H$47:$V$47,H31:V31),0)-(AB31+AD31),
   0)</f>
        <v>0</v>
      </c>
      <c r="AG31" s="96"/>
      <c r="AH31" s="95">
        <f>IF(NOT(ISBLANK(AH$11)),
   ROUND(SUMPRODUCT($H$48:$V$48,H31:V31),0)-(AB31+AD31+AF31),
  0)</f>
        <v>0</v>
      </c>
      <c r="AI31" s="66">
        <f t="shared" si="19"/>
        <v>0</v>
      </c>
      <c r="AJ31" s="70"/>
      <c r="AK31" s="94" t="str">
        <f>IF(B31&lt;&gt;"",B31,"")</f>
        <v/>
      </c>
      <c r="AL31" s="93"/>
      <c r="AM31" s="92"/>
      <c r="AN31" s="66">
        <f t="shared" si="23"/>
        <v>0</v>
      </c>
    </row>
    <row r="32" spans="2:40" x14ac:dyDescent="0.35">
      <c r="B32" s="190"/>
      <c r="C32" s="224"/>
      <c r="D32" s="224"/>
      <c r="E32" s="224"/>
      <c r="F32" s="68"/>
      <c r="G32" s="67"/>
      <c r="H32" s="91"/>
      <c r="I32" s="67"/>
      <c r="J32" s="91"/>
      <c r="K32" s="72"/>
      <c r="L32" s="91"/>
      <c r="M32" s="72"/>
      <c r="N32" s="91"/>
      <c r="O32" s="72"/>
      <c r="P32" s="91"/>
      <c r="Q32" s="72"/>
      <c r="R32" s="91"/>
      <c r="S32" s="72"/>
      <c r="T32" s="91"/>
      <c r="U32" s="72"/>
      <c r="V32" s="91"/>
      <c r="W32" s="88">
        <f t="shared" si="8"/>
        <v>0</v>
      </c>
      <c r="X32" s="70"/>
      <c r="Y32" s="89" t="str">
        <f>IF(B32&lt;&gt;"",B32,"")</f>
        <v/>
      </c>
      <c r="Z32" s="68"/>
      <c r="AA32" s="67"/>
      <c r="AB32" s="90">
        <f>IF(NOT(ISBLANK($AB$11)),
    ROUND(SUMPRODUCT($H$45:$V$45,H32:V32),0),
    0)</f>
        <v>0</v>
      </c>
      <c r="AC32" s="72"/>
      <c r="AD32" s="90">
        <f>IF(NOT(ISBLANK($AD$11)),
    ROUND(SUMPRODUCT($H$46:$V$46,H32:V32),0)-AB32,
    0)</f>
        <v>0</v>
      </c>
      <c r="AE32" s="72"/>
      <c r="AF32" s="90">
        <f>IF(NOT(ISBLANK(AF$11)),
   ROUND(SUMPRODUCT($H$47:$V$47,H32:V32),0)-(AB32+AD32),
   0)</f>
        <v>0</v>
      </c>
      <c r="AG32" s="72"/>
      <c r="AH32" s="90">
        <f>IF(NOT(ISBLANK(AH$11)),
   ROUND(SUMPRODUCT($H$48:$V$48,H32:V32),0)-(AB32+AD32+AF32),
  0)</f>
        <v>0</v>
      </c>
      <c r="AI32" s="88">
        <f t="shared" si="19"/>
        <v>0</v>
      </c>
      <c r="AJ32" s="70"/>
      <c r="AK32" s="89" t="str">
        <f>IF(B32&lt;&gt;"",B32,"")</f>
        <v/>
      </c>
      <c r="AL32" s="68"/>
      <c r="AM32" s="67"/>
      <c r="AN32" s="88">
        <f t="shared" si="23"/>
        <v>0</v>
      </c>
    </row>
    <row r="33" spans="2:40" ht="15.75" customHeight="1" thickBot="1" x14ac:dyDescent="0.4">
      <c r="B33" s="214" t="s">
        <v>12</v>
      </c>
      <c r="C33" s="215"/>
      <c r="D33" s="215"/>
      <c r="E33" s="215"/>
      <c r="F33" s="62"/>
      <c r="G33" s="85"/>
      <c r="H33" s="64">
        <f ca="1">SUBTOTAL(9,H27:OFFSET(H33,-1,0))</f>
        <v>0</v>
      </c>
      <c r="I33" s="85"/>
      <c r="J33" s="64">
        <f ca="1">SUBTOTAL(9,J27:OFFSET(J33,-1,0))</f>
        <v>0</v>
      </c>
      <c r="K33" s="87"/>
      <c r="L33" s="64">
        <f ca="1">SUBTOTAL(9,L27:OFFSET(L33,-1,0))</f>
        <v>0</v>
      </c>
      <c r="M33" s="87"/>
      <c r="N33" s="64">
        <f ca="1">SUBTOTAL(9,N27:OFFSET(N33,-1,0))</f>
        <v>0</v>
      </c>
      <c r="O33" s="87"/>
      <c r="P33" s="64">
        <f ca="1">SUBTOTAL(9,P27:OFFSET(P33,-1,0))</f>
        <v>0</v>
      </c>
      <c r="Q33" s="87"/>
      <c r="R33" s="64">
        <f ca="1">SUBTOTAL(9,R27:OFFSET(R33,-1,0))</f>
        <v>0</v>
      </c>
      <c r="S33" s="87"/>
      <c r="T33" s="64">
        <f ca="1">SUBTOTAL(9,T27:OFFSET(T33,-1,0))</f>
        <v>0</v>
      </c>
      <c r="U33" s="87"/>
      <c r="V33" s="64">
        <f ca="1">SUBTOTAL(9,V27:OFFSET(V33,-1,0))</f>
        <v>0</v>
      </c>
      <c r="W33" s="84">
        <f t="shared" ca="1" si="8"/>
        <v>0</v>
      </c>
      <c r="X33" s="42"/>
      <c r="Y33" s="86" t="s">
        <v>12</v>
      </c>
      <c r="Z33" s="62"/>
      <c r="AA33" s="85"/>
      <c r="AB33" s="64">
        <f ca="1">SUBTOTAL(9,AB27:OFFSET(AB33,-1,0))</f>
        <v>0</v>
      </c>
      <c r="AC33" s="85"/>
      <c r="AD33" s="64">
        <f ca="1">SUBTOTAL(9,AD27:OFFSET(AD33,-1,0))</f>
        <v>0</v>
      </c>
      <c r="AE33" s="87"/>
      <c r="AF33" s="64">
        <f ca="1">SUBTOTAL(9,AF27:OFFSET(AF33,-1,0))</f>
        <v>0</v>
      </c>
      <c r="AG33" s="87"/>
      <c r="AH33" s="64">
        <f ca="1">SUBTOTAL(9,AH27:OFFSET(AH33,-1,0))</f>
        <v>0</v>
      </c>
      <c r="AI33" s="84">
        <f t="shared" ca="1" si="19"/>
        <v>0</v>
      </c>
      <c r="AJ33" s="42"/>
      <c r="AK33" s="86" t="s">
        <v>12</v>
      </c>
      <c r="AL33" s="62"/>
      <c r="AM33" s="85"/>
      <c r="AN33" s="84">
        <f t="shared" ca="1" si="23"/>
        <v>0</v>
      </c>
    </row>
    <row r="34" spans="2:40" ht="29.25" customHeight="1" x14ac:dyDescent="0.35">
      <c r="B34" s="226" t="s">
        <v>32</v>
      </c>
      <c r="C34" s="218"/>
      <c r="D34" s="218"/>
      <c r="E34" s="218"/>
      <c r="F34" s="80"/>
      <c r="G34" s="79"/>
      <c r="H34" s="83"/>
      <c r="I34" s="79"/>
      <c r="J34" s="83"/>
      <c r="K34" s="82"/>
      <c r="L34" s="83"/>
      <c r="M34" s="82"/>
      <c r="N34" s="83"/>
      <c r="O34" s="82"/>
      <c r="P34" s="83"/>
      <c r="Q34" s="82"/>
      <c r="R34" s="83"/>
      <c r="S34" s="82"/>
      <c r="T34" s="83"/>
      <c r="U34" s="82"/>
      <c r="V34" s="83"/>
      <c r="W34" s="78">
        <f t="shared" si="8"/>
        <v>0</v>
      </c>
      <c r="X34" s="70"/>
      <c r="Y34" s="81" t="s">
        <v>32</v>
      </c>
      <c r="Z34" s="80"/>
      <c r="AA34" s="79"/>
      <c r="AB34" s="71">
        <f>IF(NOT(ISBLANK($AB$11)),
    ROUND(SUMPRODUCT($H$45:$V$45,H34:V34),0),
    0)</f>
        <v>0</v>
      </c>
      <c r="AC34" s="79"/>
      <c r="AD34" s="71">
        <f>IF(NOT(ISBLANK($AD$11)),
    ROUND(SUMPRODUCT($H$46:$V$46,H34:V34),0)-AB34,
    0)</f>
        <v>0</v>
      </c>
      <c r="AE34" s="82"/>
      <c r="AF34" s="71">
        <f>IF(NOT(ISBLANK(AF$11)),
   ROUND(SUMPRODUCT($H$47:$V$47,H34:V34),0)-(AB34+AD34),
   0)</f>
        <v>0</v>
      </c>
      <c r="AG34" s="82"/>
      <c r="AH34" s="71">
        <f>IF(NOT(ISBLANK(AH$11)),
   ROUND(SUMPRODUCT($H$48:$V$48,H34:V34),0)-(AB34+AD34+AF34),
  0)</f>
        <v>0</v>
      </c>
      <c r="AI34" s="78">
        <f t="shared" si="19"/>
        <v>0</v>
      </c>
      <c r="AJ34" s="70"/>
      <c r="AK34" s="81" t="s">
        <v>32</v>
      </c>
      <c r="AL34" s="80"/>
      <c r="AM34" s="79"/>
      <c r="AN34" s="78">
        <f t="shared" si="23"/>
        <v>0</v>
      </c>
    </row>
    <row r="35" spans="2:40" ht="29.25" customHeight="1" x14ac:dyDescent="0.35">
      <c r="B35" s="225" t="s">
        <v>31</v>
      </c>
      <c r="C35" s="220"/>
      <c r="D35" s="220"/>
      <c r="E35" s="220"/>
      <c r="F35" s="75"/>
      <c r="G35" s="74"/>
      <c r="H35" s="77"/>
      <c r="I35" s="74"/>
      <c r="J35" s="77"/>
      <c r="K35" s="76"/>
      <c r="L35" s="77"/>
      <c r="M35" s="76"/>
      <c r="N35" s="77"/>
      <c r="O35" s="76"/>
      <c r="P35" s="77"/>
      <c r="Q35" s="76"/>
      <c r="R35" s="77"/>
      <c r="S35" s="76"/>
      <c r="T35" s="77"/>
      <c r="U35" s="76"/>
      <c r="V35" s="77"/>
      <c r="W35" s="66">
        <f t="shared" si="8"/>
        <v>0</v>
      </c>
      <c r="X35" s="70"/>
      <c r="Y35" s="69" t="s">
        <v>31</v>
      </c>
      <c r="Z35" s="75"/>
      <c r="AA35" s="74"/>
      <c r="AB35" s="71">
        <f>IF(NOT(ISBLANK($AB$11)),
    ROUND(SUMPRODUCT($H$45:$V$45,H35:V35),0),
    0)</f>
        <v>0</v>
      </c>
      <c r="AC35" s="74"/>
      <c r="AD35" s="71">
        <f>IF(NOT(ISBLANK($AD$11)),
    ROUND(SUMPRODUCT($H$46:$V$46,H35:V35),0)-AB35,
    0)</f>
        <v>0</v>
      </c>
      <c r="AE35" s="76"/>
      <c r="AF35" s="71">
        <f>IF(NOT(ISBLANK(AF$11)),
   ROUND(SUMPRODUCT($H$47:$V$47,H35:V35),0)-(AB35+AD35),
   0)</f>
        <v>0</v>
      </c>
      <c r="AG35" s="76"/>
      <c r="AH35" s="71">
        <f>IF(NOT(ISBLANK(AH$11)),
   ROUND(SUMPRODUCT($H$48:$V$48,H35:V35),0)-(AB35+AD35+AF35),
  0)</f>
        <v>0</v>
      </c>
      <c r="AI35" s="66">
        <f t="shared" si="19"/>
        <v>0</v>
      </c>
      <c r="AJ35" s="70"/>
      <c r="AK35" s="69" t="s">
        <v>31</v>
      </c>
      <c r="AL35" s="75"/>
      <c r="AM35" s="74"/>
      <c r="AN35" s="66">
        <f t="shared" si="23"/>
        <v>0</v>
      </c>
    </row>
    <row r="36" spans="2:40" ht="29.25" customHeight="1" x14ac:dyDescent="0.35">
      <c r="B36" s="225" t="s">
        <v>30</v>
      </c>
      <c r="C36" s="220"/>
      <c r="D36" s="220"/>
      <c r="E36" s="220"/>
      <c r="F36" s="68"/>
      <c r="G36" s="67"/>
      <c r="H36" s="73"/>
      <c r="I36" s="67"/>
      <c r="J36" s="73"/>
      <c r="K36" s="72"/>
      <c r="L36" s="73"/>
      <c r="M36" s="72"/>
      <c r="N36" s="73"/>
      <c r="O36" s="72"/>
      <c r="P36" s="73"/>
      <c r="Q36" s="72"/>
      <c r="R36" s="73"/>
      <c r="S36" s="72"/>
      <c r="T36" s="73"/>
      <c r="U36" s="72"/>
      <c r="V36" s="73"/>
      <c r="W36" s="66">
        <f t="shared" si="8"/>
        <v>0</v>
      </c>
      <c r="X36" s="70"/>
      <c r="Y36" s="69" t="s">
        <v>30</v>
      </c>
      <c r="Z36" s="68"/>
      <c r="AA36" s="67"/>
      <c r="AB36" s="71">
        <f>IF(NOT(ISBLANK($AB$11)),
    ROUND(SUMPRODUCT($H$45:$V$45,H36:V36),0),
    0)</f>
        <v>0</v>
      </c>
      <c r="AC36" s="67"/>
      <c r="AD36" s="71">
        <f>IF(NOT(ISBLANK($AD$11)),
    ROUND(SUMPRODUCT($H$46:$V$46,H36:V36),0)-AB36,
    0)</f>
        <v>0</v>
      </c>
      <c r="AE36" s="72"/>
      <c r="AF36" s="71">
        <f>IF(NOT(ISBLANK(AF$11)),
   ROUND(SUMPRODUCT($H$47:$V$47,H36:V36),0)-(AB36+AD36),
   0)</f>
        <v>0</v>
      </c>
      <c r="AG36" s="72"/>
      <c r="AH36" s="71">
        <f>IF(NOT(ISBLANK(AH$11)),
   ROUND(SUMPRODUCT($H$48:$V$48,H36:V36),0)-(AB36+AD36+AF36),
  0)</f>
        <v>0</v>
      </c>
      <c r="AI36" s="66">
        <f t="shared" si="19"/>
        <v>0</v>
      </c>
      <c r="AJ36" s="70"/>
      <c r="AK36" s="69" t="s">
        <v>30</v>
      </c>
      <c r="AL36" s="68"/>
      <c r="AM36" s="67"/>
      <c r="AN36" s="66">
        <f t="shared" si="23"/>
        <v>0</v>
      </c>
    </row>
    <row r="37" spans="2:40" ht="15.75" customHeight="1" thickBot="1" x14ac:dyDescent="0.4">
      <c r="B37" s="227" t="s">
        <v>10</v>
      </c>
      <c r="C37" s="215"/>
      <c r="D37" s="215"/>
      <c r="E37" s="215"/>
      <c r="F37" s="62"/>
      <c r="G37" s="61"/>
      <c r="H37" s="64">
        <f ca="1">SUBTOTAL(9,H33:OFFSET(H37,-1,0))</f>
        <v>0</v>
      </c>
      <c r="I37" s="61"/>
      <c r="J37" s="64">
        <f ca="1">SUBTOTAL(9,J33:OFFSET(J37,-1,0))</f>
        <v>0</v>
      </c>
      <c r="K37" s="65"/>
      <c r="L37" s="64">
        <f ca="1">SUBTOTAL(9,L33:OFFSET(L37,-1,0))</f>
        <v>0</v>
      </c>
      <c r="M37" s="65"/>
      <c r="N37" s="64">
        <f ca="1">SUBTOTAL(9,N33:OFFSET(N37,-1,0))</f>
        <v>0</v>
      </c>
      <c r="O37" s="65"/>
      <c r="P37" s="64">
        <f ca="1">SUBTOTAL(9,P33:OFFSET(P37,-1,0))</f>
        <v>0</v>
      </c>
      <c r="Q37" s="65"/>
      <c r="R37" s="64">
        <f ca="1">SUBTOTAL(9,R33:OFFSET(R37,-1,0))</f>
        <v>0</v>
      </c>
      <c r="S37" s="65"/>
      <c r="T37" s="64">
        <f ca="1">SUBTOTAL(9,T33:OFFSET(T37,-1,0))</f>
        <v>0</v>
      </c>
      <c r="U37" s="65"/>
      <c r="V37" s="64">
        <f ca="1">SUBTOTAL(9,V33:OFFSET(V37,-1,0))</f>
        <v>0</v>
      </c>
      <c r="W37" s="60">
        <f t="shared" ca="1" si="8"/>
        <v>0</v>
      </c>
      <c r="X37" s="42"/>
      <c r="Y37" s="63" t="s">
        <v>10</v>
      </c>
      <c r="Z37" s="62"/>
      <c r="AA37" s="61"/>
      <c r="AB37" s="64">
        <f ca="1">SUBTOTAL(9,AB33:OFFSET(AB37,-1,0))</f>
        <v>0</v>
      </c>
      <c r="AC37" s="61"/>
      <c r="AD37" s="64">
        <f ca="1">SUBTOTAL(9,AD33:OFFSET(AD37,-1,0))</f>
        <v>0</v>
      </c>
      <c r="AE37" s="65"/>
      <c r="AF37" s="64">
        <f ca="1">SUBTOTAL(9,AF33:OFFSET(AF37,-1,0))</f>
        <v>0</v>
      </c>
      <c r="AG37" s="65"/>
      <c r="AH37" s="64">
        <f ca="1">SUBTOTAL(9,AH33:OFFSET(AH37,-1,0))</f>
        <v>0</v>
      </c>
      <c r="AI37" s="60">
        <f t="shared" ca="1" si="19"/>
        <v>0</v>
      </c>
      <c r="AJ37" s="42"/>
      <c r="AK37" s="63" t="s">
        <v>10</v>
      </c>
      <c r="AL37" s="62"/>
      <c r="AM37" s="61"/>
      <c r="AN37" s="60">
        <f t="shared" ca="1" si="23"/>
        <v>0</v>
      </c>
    </row>
    <row r="38" spans="2:40" ht="15.75" customHeight="1" thickBot="1" x14ac:dyDescent="0.4">
      <c r="B38" s="228" t="s">
        <v>11</v>
      </c>
      <c r="C38" s="229"/>
      <c r="D38" s="229"/>
      <c r="E38" s="229"/>
      <c r="F38" s="56"/>
      <c r="G38" s="55"/>
      <c r="H38" s="54">
        <f ca="1">SUBTOTAL(9,H13:H37)</f>
        <v>0</v>
      </c>
      <c r="I38" s="55"/>
      <c r="J38" s="54">
        <f ca="1">SUBTOTAL(9,J13:J37)</f>
        <v>0</v>
      </c>
      <c r="K38" s="59"/>
      <c r="L38" s="54">
        <f ca="1">SUBTOTAL(9,L13:L37)</f>
        <v>0</v>
      </c>
      <c r="M38" s="59"/>
      <c r="N38" s="54">
        <f ca="1">SUBTOTAL(9,N13:N37)</f>
        <v>0</v>
      </c>
      <c r="O38" s="59"/>
      <c r="P38" s="54">
        <f ca="1">SUBTOTAL(9,P13:P37)</f>
        <v>0</v>
      </c>
      <c r="Q38" s="59"/>
      <c r="R38" s="54">
        <f ca="1">SUBTOTAL(9,R13:R37)</f>
        <v>0</v>
      </c>
      <c r="S38" s="59"/>
      <c r="T38" s="54">
        <f ca="1">SUBTOTAL(9,T13:T37)</f>
        <v>0</v>
      </c>
      <c r="U38" s="59"/>
      <c r="V38" s="54">
        <f ca="1">SUBTOTAL(9,V13:V37)</f>
        <v>0</v>
      </c>
      <c r="W38" s="58">
        <f t="shared" ca="1" si="8"/>
        <v>0</v>
      </c>
      <c r="X38" s="42"/>
      <c r="Y38" s="51" t="s">
        <v>11</v>
      </c>
      <c r="Z38" s="56"/>
      <c r="AA38" s="55"/>
      <c r="AB38" s="54">
        <f ca="1">SUBTOTAL(9,AB13:AB37)</f>
        <v>0</v>
      </c>
      <c r="AC38" s="55"/>
      <c r="AD38" s="54">
        <f ca="1">SUBTOTAL(9,AD13:AD37)</f>
        <v>0</v>
      </c>
      <c r="AE38" s="59"/>
      <c r="AF38" s="54">
        <f ca="1">SUBTOTAL(9,AF13:AF37)</f>
        <v>0</v>
      </c>
      <c r="AG38" s="59"/>
      <c r="AH38" s="54">
        <f ca="1">SUBTOTAL(9,AH13:AH37)</f>
        <v>0</v>
      </c>
      <c r="AI38" s="58">
        <f t="shared" ca="1" si="19"/>
        <v>0</v>
      </c>
      <c r="AJ38" s="57"/>
      <c r="AK38" s="51" t="s">
        <v>11</v>
      </c>
      <c r="AL38" s="56"/>
      <c r="AM38" s="55"/>
      <c r="AN38" s="54">
        <f t="shared" ca="1" si="23"/>
        <v>0</v>
      </c>
    </row>
    <row r="39" spans="2:40" ht="16" thickBot="1" x14ac:dyDescent="0.4">
      <c r="B39" s="53"/>
      <c r="C39" s="53"/>
      <c r="D39" s="53"/>
      <c r="E39" s="53"/>
      <c r="F39" s="53"/>
      <c r="G39" s="53"/>
      <c r="H39" s="52"/>
      <c r="I39" s="52"/>
      <c r="J39" s="52"/>
      <c r="K39" s="52"/>
      <c r="L39" s="52"/>
      <c r="M39" s="52"/>
      <c r="N39" s="42"/>
      <c r="O39" s="42"/>
      <c r="P39" s="42"/>
      <c r="Q39" s="42"/>
      <c r="R39" s="42"/>
      <c r="S39" s="42"/>
      <c r="T39" s="42"/>
      <c r="U39" s="42"/>
      <c r="V39" s="42"/>
      <c r="Y39" s="51" t="s">
        <v>29</v>
      </c>
      <c r="Z39" s="50"/>
      <c r="AA39" s="49">
        <f ca="1">IFERROR(SUBTOTAL(9,AA12:OFFSET(AA24,-1,0))/(1720*YEARFRAC(AB10,AB11)),0)</f>
        <v>0</v>
      </c>
      <c r="AB39" s="48"/>
      <c r="AC39" s="49">
        <f ca="1">IFERROR(SUBTOTAL(9,AC12:OFFSET(AC24,-1,0))/(1720*YEARFRAC(AD10,AD11)),0)</f>
        <v>0</v>
      </c>
      <c r="AD39" s="48"/>
      <c r="AE39" s="49">
        <f ca="1">IFERROR(SUBTOTAL(9,AE12:OFFSET(AE24,-1,0))/(1720*YEARFRAC(AF10,AF11)),0)</f>
        <v>0</v>
      </c>
      <c r="AF39" s="48"/>
      <c r="AG39" s="49">
        <f ca="1">IFERROR(SUBTOTAL(9,AG12:OFFSET(AG24,-1,0))/(1720*YEARFRAC(AH10,AH11)),0)</f>
        <v>0</v>
      </c>
      <c r="AH39" s="48"/>
      <c r="AI39" s="47"/>
    </row>
    <row r="40" spans="2:40" x14ac:dyDescent="0.35">
      <c r="B40" s="39" t="s">
        <v>14</v>
      </c>
      <c r="C40" s="46"/>
      <c r="D40" s="46"/>
      <c r="E40" s="46"/>
      <c r="F40" s="45"/>
      <c r="G40" s="45"/>
      <c r="H40" s="44"/>
      <c r="I40" s="44"/>
      <c r="J40" s="44"/>
      <c r="K40" s="44"/>
      <c r="L40" s="44"/>
      <c r="M40" s="43"/>
      <c r="N40" s="42"/>
      <c r="O40" s="42"/>
      <c r="P40" s="42"/>
      <c r="Q40" s="42"/>
      <c r="R40" s="42"/>
      <c r="S40" s="42"/>
      <c r="T40" s="42"/>
      <c r="U40" s="42"/>
      <c r="V40" s="41">
        <f ca="1">SUMPRODUCT(--(H12:V12="Montant")*ROUND(H13:V38,0))/3</f>
        <v>0</v>
      </c>
      <c r="W40" s="40">
        <f ca="1">SUMPRODUCT(ROUND(W13:W38,0))/3</f>
        <v>0</v>
      </c>
      <c r="Y40" s="39" t="s">
        <v>14</v>
      </c>
      <c r="Z40" s="38"/>
      <c r="AA40" s="38"/>
      <c r="AB40" s="37"/>
      <c r="AC40" s="37"/>
      <c r="AD40" s="37"/>
      <c r="AE40" s="37"/>
      <c r="AF40" s="37"/>
      <c r="AG40" s="37"/>
      <c r="AH40" s="37"/>
      <c r="AI40" s="36"/>
    </row>
    <row r="41" spans="2:40" x14ac:dyDescent="0.35">
      <c r="B41" s="29" t="s">
        <v>28</v>
      </c>
      <c r="C41" s="35"/>
      <c r="D41" s="35"/>
      <c r="E41" s="35"/>
      <c r="F41" s="28"/>
      <c r="G41" s="28"/>
      <c r="H41" s="28"/>
      <c r="I41" s="27"/>
      <c r="J41" s="27"/>
      <c r="K41" s="27"/>
      <c r="L41" s="27"/>
      <c r="M41" s="26"/>
      <c r="N41" s="25"/>
      <c r="O41" s="25"/>
      <c r="P41" s="25"/>
      <c r="Q41" s="25"/>
      <c r="R41" s="25"/>
      <c r="S41" s="25"/>
      <c r="T41" s="25"/>
      <c r="U41" s="25"/>
      <c r="V41" s="25"/>
      <c r="Y41" s="29" t="s">
        <v>27</v>
      </c>
      <c r="Z41" s="28"/>
      <c r="AA41" s="28"/>
      <c r="AB41" s="28"/>
      <c r="AC41" s="27"/>
      <c r="AD41" s="27"/>
      <c r="AE41" s="27"/>
      <c r="AF41" s="27"/>
      <c r="AG41" s="27"/>
      <c r="AH41" s="27"/>
      <c r="AI41" s="26"/>
      <c r="AJ41" s="25"/>
    </row>
    <row r="42" spans="2:40" x14ac:dyDescent="0.35">
      <c r="B42" s="34" t="s">
        <v>15</v>
      </c>
      <c r="C42" s="33"/>
      <c r="D42" s="33"/>
      <c r="E42" s="33"/>
      <c r="F42" s="32"/>
      <c r="G42" s="32"/>
      <c r="H42" s="32"/>
      <c r="I42" s="31"/>
      <c r="J42" s="31"/>
      <c r="K42" s="31"/>
      <c r="L42" s="31"/>
      <c r="M42" s="30"/>
      <c r="N42" s="25"/>
      <c r="O42" s="25"/>
      <c r="P42" s="25"/>
      <c r="Q42" s="25"/>
      <c r="R42" s="25"/>
      <c r="S42" s="25"/>
      <c r="T42" s="25"/>
      <c r="U42" s="25"/>
      <c r="V42" s="25"/>
      <c r="Y42" s="29" t="s">
        <v>26</v>
      </c>
      <c r="Z42" s="28"/>
      <c r="AA42" s="28"/>
      <c r="AB42" s="28"/>
      <c r="AC42" s="27"/>
      <c r="AD42" s="27"/>
      <c r="AE42" s="27"/>
      <c r="AF42" s="27"/>
      <c r="AG42" s="27"/>
      <c r="AH42" s="27"/>
      <c r="AI42" s="26"/>
      <c r="AJ42" s="25"/>
    </row>
    <row r="43" spans="2:40" ht="15" customHeight="1" x14ac:dyDescent="0.35">
      <c r="B43" s="230" t="s">
        <v>16</v>
      </c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1"/>
      <c r="O43" s="21"/>
      <c r="P43" s="21"/>
      <c r="Q43" s="21"/>
      <c r="R43" s="21"/>
      <c r="S43" s="21"/>
      <c r="T43" s="21"/>
      <c r="U43" s="21"/>
      <c r="V43" s="21"/>
      <c r="Y43" s="221" t="s">
        <v>16</v>
      </c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1"/>
    </row>
    <row r="44" spans="2:40" ht="15" customHeight="1" x14ac:dyDescent="0.3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1"/>
      <c r="O44" s="21"/>
      <c r="P44" s="21"/>
      <c r="Q44" s="21"/>
      <c r="R44" s="21"/>
      <c r="S44" s="21"/>
      <c r="T44" s="21"/>
      <c r="U44" s="21"/>
      <c r="V44" s="21"/>
      <c r="Y44" s="24"/>
      <c r="Z44" s="24"/>
      <c r="AA44" s="24"/>
      <c r="AB44" s="24"/>
      <c r="AC44" s="24"/>
      <c r="AD44" s="24"/>
      <c r="AE44" s="24"/>
      <c r="AF44" s="24"/>
      <c r="AG44" s="24"/>
      <c r="AH44" s="23">
        <f ca="1">SUMPRODUCT(--(AB12:AH12="Montant")*ROUND(AB13:AH38,0))/3</f>
        <v>0</v>
      </c>
      <c r="AI44" s="22">
        <f ca="1">SUMPRODUCT(ROUND(AI13:AI38,0))/3</f>
        <v>0</v>
      </c>
      <c r="AJ44" s="21"/>
    </row>
    <row r="45" spans="2:40" hidden="1" x14ac:dyDescent="0.35">
      <c r="G45" s="20" t="s">
        <v>25</v>
      </c>
      <c r="H45" s="19" t="str">
        <f>IF(AND(NOT(ISBLANK($AB$11)),NOT(ISBLANK(H$10)),NOT(ISBLANK(H$11))),
   MAX(0,MIN($AB$11,H$11)-H$10+1)/(H$11-H$10+1),
   "")</f>
        <v/>
      </c>
      <c r="I45" s="18"/>
      <c r="J45" s="19" t="str">
        <f>IF(AND(NOT(ISBLANK($AB$11)),NOT(ISBLANK(J$10)),NOT(ISBLANK(J$11))),
   MAX(0,MIN($AB$11,J$11)-J$10+1)/(J$11-J$10+1),
   "")</f>
        <v/>
      </c>
      <c r="K45" s="18"/>
      <c r="L45" s="19" t="str">
        <f>IF(AND(NOT(ISBLANK($AB$11)),NOT(ISBLANK(L$10)),NOT(ISBLANK(L$11))),
   MAX(0,MIN($AB$11,L$11)-L$10+1)/(L$11-L$10+1),
   "")</f>
        <v/>
      </c>
      <c r="M45" s="18"/>
      <c r="N45" s="19" t="str">
        <f>IF(AND(NOT(ISBLANK($AB$11)),NOT(ISBLANK(N$10)),NOT(ISBLANK(N$11))),
   MAX(0,MIN($AB$11,N$11)-N$10+1)/(N$11-N$10+1),
   "")</f>
        <v/>
      </c>
      <c r="O45" s="18"/>
      <c r="P45" s="19" t="str">
        <f>IF(AND(NOT(ISBLANK($AB$11)),NOT(ISBLANK(P$10)),NOT(ISBLANK(P$11))),
   MAX(0,MIN($AB$11,P$11)-P$10+1)/(P$11-P$10+1),
   "")</f>
        <v/>
      </c>
      <c r="Q45" s="18"/>
      <c r="R45" s="19" t="str">
        <f>IF(AND(NOT(ISBLANK($AB$11)),NOT(ISBLANK(R$10)),NOT(ISBLANK(R$11))),
   MAX(0,MIN($AB$11,R$11)-R$10+1)/(R$11-R$10+1),
   "")</f>
        <v/>
      </c>
      <c r="S45" s="18"/>
      <c r="T45" s="19" t="str">
        <f>IF(AND(NOT(ISBLANK($AB$11)),NOT(ISBLANK(T$10)),NOT(ISBLANK(T$11))),
   MAX(0,MIN($AB$11,T$11)-T$10+1)/(T$11-T$10+1),
   "")</f>
        <v/>
      </c>
      <c r="U45" s="18"/>
      <c r="V45" s="17" t="str">
        <f>IF(AND(NOT(ISBLANK($AB$11)),NOT(ISBLANK(V$10)),NOT(ISBLANK(V$11))),
   MAX(0,MIN($AB$11,V$11)-V$10+1)/(V$11-V$10+1),
   "")</f>
        <v/>
      </c>
    </row>
    <row r="46" spans="2:40" hidden="1" x14ac:dyDescent="0.35">
      <c r="G46" s="16" t="s">
        <v>24</v>
      </c>
      <c r="H46" s="15" t="str">
        <f>IF(AND(NOT(ISBLANK($AD$11)),NOT(ISBLANK(H$10)),NOT(ISBLANK(H$11))),
   MAX(0,MIN($AD$11,H$11)-H$10+1)/(H$11-H$10+1),
   "")</f>
        <v/>
      </c>
      <c r="I46" s="14"/>
      <c r="J46" s="15" t="str">
        <f>IF(AND(NOT(ISBLANK($AD$11)),NOT(ISBLANK(J$10)),NOT(ISBLANK(J$11))),
   MAX(0,MIN($AD$11,J$11)-J$10+1)/(J$11-J$10+1),
   "")</f>
        <v/>
      </c>
      <c r="K46" s="14"/>
      <c r="L46" s="15" t="str">
        <f>IF(AND(NOT(ISBLANK($AD$11)),NOT(ISBLANK(L$10)),NOT(ISBLANK(L$11))),
   MAX(0,MIN($AD$11,L$11)-L$10+1)/(L$11-L$10+1),
   "")</f>
        <v/>
      </c>
      <c r="M46" s="14"/>
      <c r="N46" s="15" t="str">
        <f>IF(AND(NOT(ISBLANK($AD$11)),NOT(ISBLANK(N$10)),NOT(ISBLANK(N$11))),
   MAX(0,MIN($AD$11,N$11)-N$10+1)/(N$11-N$10+1),
   "")</f>
        <v/>
      </c>
      <c r="O46" s="14"/>
      <c r="P46" s="15" t="str">
        <f>IF(AND(NOT(ISBLANK($AD$11)),NOT(ISBLANK(P$10)),NOT(ISBLANK(P$11))),
   MAX(0,MIN($AD$11,P$11)-P$10+1)/(P$11-P$10+1),
   "")</f>
        <v/>
      </c>
      <c r="Q46" s="14"/>
      <c r="R46" s="15" t="str">
        <f>IF(AND(NOT(ISBLANK($AD$11)),NOT(ISBLANK(R$10)),NOT(ISBLANK(R$11))),
   MAX(0,MIN($AD$11,R$11)-R$10+1)/(R$11-R$10+1),
   "")</f>
        <v/>
      </c>
      <c r="S46" s="14"/>
      <c r="T46" s="15" t="str">
        <f>IF(AND(NOT(ISBLANK($AD$11)),NOT(ISBLANK(T$10)),NOT(ISBLANK(T$11))),
   MAX(0,MIN($AD$11,T$11)-T$10+1)/(T$11-T$10+1),
   "")</f>
        <v/>
      </c>
      <c r="U46" s="14"/>
      <c r="V46" s="13" t="str">
        <f>IF(AND(NOT(ISBLANK($AD$11)),NOT(ISBLANK(V$10)),NOT(ISBLANK(V$11))),
   MAX(0,MIN($AD$11,V$11)-V$10+1)/(V$11-V$10+1),
   "")</f>
        <v/>
      </c>
    </row>
    <row r="47" spans="2:40" hidden="1" x14ac:dyDescent="0.35">
      <c r="G47" s="16" t="s">
        <v>23</v>
      </c>
      <c r="H47" s="15" t="str">
        <f>IF(AND(NOT(ISBLANK($AF$11)),NOT(ISBLANK(H$10)),NOT(ISBLANK(H$11))),
   MAX(0,MIN($AF$11,H$11)-H$10+1)/(H$11-H$10+1),
   "")</f>
        <v/>
      </c>
      <c r="I47" s="14"/>
      <c r="J47" s="15" t="str">
        <f>IF(AND(NOT(ISBLANK($AF$11)),NOT(ISBLANK(J$10)),NOT(ISBLANK(J$11))),
   MAX(0,MIN($AF$11,J$11)-J$10+1)/(J$11-J$10+1),
   "")</f>
        <v/>
      </c>
      <c r="K47" s="14"/>
      <c r="L47" s="15" t="str">
        <f>IF(AND(NOT(ISBLANK($AF$11)),NOT(ISBLANK(L$10)),NOT(ISBLANK(L$11))),
   MAX(0,MIN($AF$11,L$11)-L$10+1)/(L$11-L$10+1),
   "")</f>
        <v/>
      </c>
      <c r="M47" s="14"/>
      <c r="N47" s="15" t="str">
        <f>IF(AND(NOT(ISBLANK($AF$11)),NOT(ISBLANK(N$10)),NOT(ISBLANK(N$11))),
   MAX(0,MIN($AF$11,N$11)-N$10+1)/(N$11-N$10+1),
   "")</f>
        <v/>
      </c>
      <c r="O47" s="14"/>
      <c r="P47" s="15" t="str">
        <f>IF(AND(NOT(ISBLANK($AF$11)),NOT(ISBLANK(P$10)),NOT(ISBLANK(P$11))),
   MAX(0,MIN($AF$11,P$11)-P$10+1)/(P$11-P$10+1),
   "")</f>
        <v/>
      </c>
      <c r="Q47" s="14"/>
      <c r="R47" s="15" t="str">
        <f>IF(AND(NOT(ISBLANK($AF$11)),NOT(ISBLANK(R$10)),NOT(ISBLANK(R$11))),
   MAX(0,MIN($AF$11,R$11)-R$10+1)/(R$11-R$10+1),
   "")</f>
        <v/>
      </c>
      <c r="S47" s="14"/>
      <c r="T47" s="15" t="str">
        <f>IF(AND(NOT(ISBLANK($AF$11)),NOT(ISBLANK(T$10)),NOT(ISBLANK(T$11))),
   MAX(0,MIN($AF$11,T$11)-T$10+1)/(T$11-T$10+1),
   "")</f>
        <v/>
      </c>
      <c r="U47" s="14"/>
      <c r="V47" s="13" t="str">
        <f>IF(AND(NOT(ISBLANK($AF$11)),NOT(ISBLANK(V$10)),NOT(ISBLANK(V$11))),
   MAX(0,MIN($AF$11,V$11)-V$10+1)/(V$11-V$10+1),
   "")</f>
        <v/>
      </c>
    </row>
    <row r="48" spans="2:40" hidden="1" x14ac:dyDescent="0.35">
      <c r="G48" s="12" t="s">
        <v>22</v>
      </c>
      <c r="H48" s="11" t="str">
        <f>IF(AND(NOT(ISBLANK($AH$11)),NOT(ISBLANK(H$10)),NOT(ISBLANK(H$11))),
   MAX(0,MIN($AH$11,H$11)-H$10+1)/(H$11-H$10+1),
   "")</f>
        <v/>
      </c>
      <c r="I48" s="10"/>
      <c r="J48" s="11" t="str">
        <f>IF(AND(NOT(ISBLANK($AH$11)),NOT(ISBLANK(J$10)),NOT(ISBLANK(J$11))),
   MAX(0,MIN($AH$11,J$11)-J$10+1)/(J$11-J$10+1),
   "")</f>
        <v/>
      </c>
      <c r="K48" s="10"/>
      <c r="L48" s="11" t="str">
        <f>IF(AND(NOT(ISBLANK($AH$11)),NOT(ISBLANK(L$10)),NOT(ISBLANK(L$11))),
   MAX(0,MIN($AH$11,L$11)-L$10+1)/(L$11-L$10+1),
   "")</f>
        <v/>
      </c>
      <c r="M48" s="10"/>
      <c r="N48" s="11" t="str">
        <f>IF(AND(NOT(ISBLANK($AH$11)),NOT(ISBLANK(N$10)),NOT(ISBLANK(N$11))),
   MAX(0,MIN($AH$11,N$11)-N$10+1)/(N$11-N$10+1),
   "")</f>
        <v/>
      </c>
      <c r="O48" s="10"/>
      <c r="P48" s="11" t="str">
        <f>IF(AND(NOT(ISBLANK($AH$11)),NOT(ISBLANK(P$10)),NOT(ISBLANK(P$11))),
   MAX(0,MIN($AH$11,P$11)-P$10+1)/(P$11-P$10+1),
   "")</f>
        <v/>
      </c>
      <c r="Q48" s="10"/>
      <c r="R48" s="11" t="str">
        <f>IF(AND(NOT(ISBLANK($AH$11)),NOT(ISBLANK(R$10)),NOT(ISBLANK(R$11))),
   MAX(0,MIN($AH$11,R$11)-R$10+1)/(R$11-R$10+1),
   "")</f>
        <v/>
      </c>
      <c r="S48" s="10"/>
      <c r="T48" s="11" t="str">
        <f>IF(AND(NOT(ISBLANK($AH$11)),NOT(ISBLANK(T$10)),NOT(ISBLANK(T$11))),
   MAX(0,MIN($AH$11,T$11)-T$10+1)/(T$11-T$10+1),
   "")</f>
        <v/>
      </c>
      <c r="U48" s="10"/>
      <c r="V48" s="9" t="str">
        <f>IF(AND(NOT(ISBLANK($AH$11)),NOT(ISBLANK(V$10)),NOT(ISBLANK(V$11))),
   MAX(0,MIN($AH$11,V$11)-V$10+1)/(V$11-V$10+1),
   "")</f>
        <v/>
      </c>
    </row>
    <row r="51" spans="6:10" x14ac:dyDescent="0.35">
      <c r="F51" s="8" t="s">
        <v>21</v>
      </c>
      <c r="G51" s="6" t="s">
        <v>20</v>
      </c>
      <c r="H51" s="7" t="s">
        <v>19</v>
      </c>
      <c r="I51" s="6" t="s">
        <v>18</v>
      </c>
      <c r="J51" s="6" t="s">
        <v>17</v>
      </c>
    </row>
    <row r="52" spans="6:10" x14ac:dyDescent="0.35">
      <c r="F52" s="1" t="str">
        <f>G9</f>
        <v>LOT 1</v>
      </c>
      <c r="G52" s="5" t="str">
        <f>IF(ISNUMBER($H$10),$H$10,"")</f>
        <v/>
      </c>
      <c r="H52" s="5" t="str">
        <f>IF(ISNUMBER($H$11),$H$11,"")</f>
        <v/>
      </c>
      <c r="I52" s="4" t="str">
        <f>IF(ISNUMBER(Tableau5[[#This Row],[Date de début]]),
      12*YEARFRAC(MIN(Tableau5[Date de début]), Tableau5[[#This Row],[Date de début]]),
      "")</f>
        <v/>
      </c>
      <c r="J52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3" spans="6:10" x14ac:dyDescent="0.35">
      <c r="F53" s="1" t="str">
        <f>I9</f>
        <v>LOT 2</v>
      </c>
      <c r="G53" s="5" t="str">
        <f>IF(ISNUMBER($J$10),$J$10,"")</f>
        <v/>
      </c>
      <c r="H53" s="5" t="str">
        <f>IF(ISNUMBER($J$11),$J$11,"")</f>
        <v/>
      </c>
      <c r="I53" s="4" t="str">
        <f>IF(ISNUMBER(Tableau5[[#This Row],[Date de début]]),
      12*YEARFRAC(MIN(Tableau5[Date de début]), Tableau5[[#This Row],[Date de début]]),
      "")</f>
        <v/>
      </c>
      <c r="J53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10" x14ac:dyDescent="0.35">
      <c r="F54" s="1" t="str">
        <f>K9</f>
        <v>LOT 3</v>
      </c>
      <c r="G54" s="5" t="str">
        <f>IF(ISNUMBER($L$10),$L$10,"")</f>
        <v/>
      </c>
      <c r="H54" s="5" t="str">
        <f>IF(ISNUMBER($L$11),$L$11,"")</f>
        <v/>
      </c>
      <c r="I54" s="4" t="str">
        <f>IF(ISNUMBER(Tableau5[[#This Row],[Date de début]]),
      12*YEARFRAC(MIN(Tableau5[Date de début]), Tableau5[[#This Row],[Date de début]]),
      "")</f>
        <v/>
      </c>
      <c r="J54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10" x14ac:dyDescent="0.35">
      <c r="F55" s="1" t="str">
        <f>M9</f>
        <v>LOT 4</v>
      </c>
      <c r="G55" s="5" t="str">
        <f>IF(ISNUMBER($N$10),$N$10,"")</f>
        <v/>
      </c>
      <c r="H55" s="5" t="str">
        <f>IF(ISNUMBER($N$11),$N$11,"")</f>
        <v/>
      </c>
      <c r="I55" s="4" t="str">
        <f>IF(ISNUMBER(Tableau5[[#This Row],[Date de début]]),
      12*YEARFRAC(MIN(Tableau5[Date de début]), Tableau5[[#This Row],[Date de début]]),
      "")</f>
        <v/>
      </c>
      <c r="J55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10" x14ac:dyDescent="0.35">
      <c r="F56" s="1" t="str">
        <f>O9</f>
        <v>LOT 5</v>
      </c>
      <c r="G56" s="5" t="str">
        <f>IF(ISNUMBER($P$10),$P$10,"")</f>
        <v/>
      </c>
      <c r="H56" s="5" t="str">
        <f>IF(ISNUMBER($P$11),$P$11,"")</f>
        <v/>
      </c>
      <c r="I56" s="4" t="str">
        <f>IF(ISNUMBER(Tableau5[[#This Row],[Date de début]]),
      12*YEARFRAC(MIN(Tableau5[Date de début]), Tableau5[[#This Row],[Date de début]]),
      "")</f>
        <v/>
      </c>
      <c r="J56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10" x14ac:dyDescent="0.35">
      <c r="F57" s="1" t="str">
        <f>Q9</f>
        <v>LOT 6</v>
      </c>
      <c r="G57" s="5" t="str">
        <f>IF(ISNUMBER($R$10),$R$10,"")</f>
        <v/>
      </c>
      <c r="H57" s="5" t="str">
        <f>IF(ISNUMBER($R$11),$R$11,"")</f>
        <v/>
      </c>
      <c r="I57" s="4" t="str">
        <f>IF(ISNUMBER(Tableau5[[#This Row],[Date de début]]),
      12*YEARFRAC(MIN(Tableau5[Date de début]), Tableau5[[#This Row],[Date de début]]),
      "")</f>
        <v/>
      </c>
      <c r="J57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10" x14ac:dyDescent="0.35">
      <c r="F58" s="1" t="str">
        <f>S9</f>
        <v>LOT 7</v>
      </c>
      <c r="G58" s="5" t="str">
        <f>IF(ISNUMBER($T$10),$T$10,"")</f>
        <v/>
      </c>
      <c r="H58" s="5" t="str">
        <f>IF(ISNUMBER($T$11),$T$11,"")</f>
        <v/>
      </c>
      <c r="I58" s="4" t="str">
        <f>IF(ISNUMBER(Tableau5[[#This Row],[Date de début]]),
      12*YEARFRAC(MIN(Tableau5[Date de début]), Tableau5[[#This Row],[Date de début]]),
      "")</f>
        <v/>
      </c>
      <c r="J58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10" x14ac:dyDescent="0.35">
      <c r="F59" s="1" t="str">
        <f>U9</f>
        <v>LOT 8</v>
      </c>
      <c r="G59" s="5" t="str">
        <f>IF(ISNUMBER($V$10),$V$10,"")</f>
        <v/>
      </c>
      <c r="H59" s="5" t="str">
        <f>IF(ISNUMBER($V$11),$V$11,"")</f>
        <v/>
      </c>
      <c r="I59" s="4" t="str">
        <f>IF(ISNUMBER(Tableau5[[#This Row],[Date de début]]),
      12*YEARFRAC(MIN(Tableau5[Date de début]), Tableau5[[#This Row],[Date de début]]),
      "")</f>
        <v/>
      </c>
      <c r="J59" s="3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Y43:AI43"/>
    <mergeCell ref="B28:E28"/>
    <mergeCell ref="B29:E29"/>
    <mergeCell ref="B30:E30"/>
    <mergeCell ref="B31:E31"/>
    <mergeCell ref="B32:E32"/>
    <mergeCell ref="B33:E33"/>
    <mergeCell ref="B35:E35"/>
    <mergeCell ref="B34:E34"/>
    <mergeCell ref="B36:E36"/>
    <mergeCell ref="B37:E37"/>
    <mergeCell ref="B38:E38"/>
    <mergeCell ref="B43:M43"/>
    <mergeCell ref="B24:E24"/>
    <mergeCell ref="B25:E25"/>
    <mergeCell ref="B26:E26"/>
    <mergeCell ref="B27:E27"/>
    <mergeCell ref="AE9:AF9"/>
    <mergeCell ref="B23:E23"/>
    <mergeCell ref="B17:E17"/>
    <mergeCell ref="M9:N9"/>
    <mergeCell ref="B18:E18"/>
    <mergeCell ref="B19:E19"/>
    <mergeCell ref="B20:E20"/>
    <mergeCell ref="B21:E21"/>
    <mergeCell ref="B22:E22"/>
    <mergeCell ref="AG9:AH9"/>
    <mergeCell ref="AI9:AI12"/>
    <mergeCell ref="O9:P9"/>
    <mergeCell ref="Q9:R9"/>
    <mergeCell ref="S9:T9"/>
    <mergeCell ref="AL11:AN11"/>
    <mergeCell ref="B13:E13"/>
    <mergeCell ref="B14:E14"/>
    <mergeCell ref="B15:E15"/>
    <mergeCell ref="B16:E16"/>
    <mergeCell ref="Z9:Z12"/>
    <mergeCell ref="AA9:AB9"/>
    <mergeCell ref="AC9:AD9"/>
    <mergeCell ref="U9:V9"/>
    <mergeCell ref="W9:W12"/>
    <mergeCell ref="Y9:Y12"/>
    <mergeCell ref="B9:E12"/>
    <mergeCell ref="F9:F12"/>
    <mergeCell ref="G9:H9"/>
    <mergeCell ref="I9:J9"/>
    <mergeCell ref="K9:L9"/>
    <mergeCell ref="AM8:AN8"/>
    <mergeCell ref="E2:O2"/>
    <mergeCell ref="C4:F4"/>
    <mergeCell ref="C6:F6"/>
    <mergeCell ref="G8:L8"/>
    <mergeCell ref="AA8:AI8"/>
  </mergeCells>
  <conditionalFormatting sqref="V40">
    <cfRule type="cellIs" dxfId="12" priority="5" operator="notEqual">
      <formula>$W$38</formula>
    </cfRule>
  </conditionalFormatting>
  <conditionalFormatting sqref="W40">
    <cfRule type="cellIs" dxfId="11" priority="4" operator="notEqual">
      <formula>$W$38</formula>
    </cfRule>
  </conditionalFormatting>
  <conditionalFormatting sqref="AH44">
    <cfRule type="cellIs" dxfId="10" priority="2" operator="notEqual">
      <formula>$AI$38</formula>
    </cfRule>
    <cfRule type="cellIs" dxfId="9" priority="3" operator="notEqual">
      <formula>$W$38</formula>
    </cfRule>
  </conditionalFormatting>
  <conditionalFormatting sqref="AI44">
    <cfRule type="cellIs" dxfId="8" priority="1" operator="notEqual">
      <formula>$AI$38</formula>
    </cfRule>
  </conditionalFormatting>
  <dataValidations count="1">
    <dataValidation type="whole" operator="greaterThanOrEqual" allowBlank="1" showInputMessage="1" showErrorMessage="1" sqref="N13:N38 J13:J37 R13:R38 T13:T38 W27 L13:L38 H13:H38 P13:P38 AB38 AD38 AF38 AH38:AI38 AN38 W13 V13:V38" xr:uid="{F1E73278-BE2F-46BE-8657-20B774301883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743F50E35EF24E8C605C589783CCCE" ma:contentTypeVersion="8" ma:contentTypeDescription="Crée un document." ma:contentTypeScope="" ma:versionID="99cc89f6d25084f0b13123965b8500b0">
  <xsd:schema xmlns:xsd="http://www.w3.org/2001/XMLSchema" xmlns:xs="http://www.w3.org/2001/XMLSchema" xmlns:p="http://schemas.microsoft.com/office/2006/metadata/properties" xmlns:ns2="bf28ad5a-89a9-4922-b50b-80080a2c273f" xmlns:ns3="1c319a2a-2a3f-4a15-a7a6-c43e6a609f52" targetNamespace="http://schemas.microsoft.com/office/2006/metadata/properties" ma:root="true" ma:fieldsID="d9a89138f84c9d69cda5ccec19a67c26" ns2:_="" ns3:_="">
    <xsd:import namespace="bf28ad5a-89a9-4922-b50b-80080a2c273f"/>
    <xsd:import namespace="1c319a2a-2a3f-4a15-a7a6-c43e6a609f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8ad5a-89a9-4922-b50b-80080a2c27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19a2a-2a3f-4a15-a7a6-c43e6a609f5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0FBAE1-F360-4DC0-865E-19F19B5C8A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28ad5a-89a9-4922-b50b-80080a2c273f"/>
    <ds:schemaRef ds:uri="1c319a2a-2a3f-4a15-a7a6-c43e6a609f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35D470-8B81-48B7-979C-CEBCF97DD27C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c319a2a-2a3f-4a15-a7a6-c43e6a609f52"/>
    <ds:schemaRef ds:uri="http://schemas.microsoft.com/office/2006/metadata/properties"/>
    <ds:schemaRef ds:uri="http://purl.org/dc/terms/"/>
    <ds:schemaRef ds:uri="http://schemas.openxmlformats.org/package/2006/metadata/core-properties"/>
    <ds:schemaRef ds:uri="bf28ad5a-89a9-4922-b50b-80080a2c273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877511-8F03-4155-8765-87C8536B23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du projet</vt:lpstr>
    </vt:vector>
  </TitlesOfParts>
  <Manager>taline.karch@ext.bpifrance.fr;jc.carlu@bpifrance.fr</Manager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PSIM_Canevas candidature</dc:title>
  <dc:subject>PSIM_Cavenas candidature</dc:subject>
  <dc:creator>Franck BERNARD</dc:creator>
  <cp:lastModifiedBy>Estelle MAURIN</cp:lastModifiedBy>
  <cp:lastPrinted>2021-01-21T15:51:12Z</cp:lastPrinted>
  <dcterms:created xsi:type="dcterms:W3CDTF">2013-11-28T10:29:53Z</dcterms:created>
  <dcterms:modified xsi:type="dcterms:W3CDTF">2022-07-01T13:37:18Z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0x01010070743F50E35EF24E8C605C589783CCCE</vt:lpwstr>
  </property>
</Properties>
</file>